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KQRL bo sung" sheetId="1" r:id="rId1"/>
    <sheet name="Toan khoa" sheetId="2" r:id="rId2"/>
    <sheet name="HK I 2015 2016" sheetId="3" r:id="rId3"/>
  </sheets>
  <definedNames/>
  <calcPr fullCalcOnLoad="1"/>
</workbook>
</file>

<file path=xl/sharedStrings.xml><?xml version="1.0" encoding="utf-8"?>
<sst xmlns="http://schemas.openxmlformats.org/spreadsheetml/2006/main" count="340" uniqueCount="144">
  <si>
    <t>BỘ GIÁO DỤC VÀ ĐÀO TẠO</t>
  </si>
  <si>
    <t>CỘNG HOÀ XÃ HỘI CHỦ NGHĨA VIỆT NAM</t>
  </si>
  <si>
    <t>TRƯỜNG ĐH NGOẠI THƯƠNG</t>
  </si>
  <si>
    <t>Độc lập - Tự do - Hạnh phúc</t>
  </si>
  <si>
    <t>TT</t>
  </si>
  <si>
    <t>Lớp/ Ngành/Khóa</t>
  </si>
  <si>
    <t>Mã SV</t>
  </si>
  <si>
    <t>Họ và tên</t>
  </si>
  <si>
    <t>Ngày sinh</t>
  </si>
  <si>
    <t>Điểm</t>
  </si>
  <si>
    <t>Xếp loại</t>
  </si>
  <si>
    <t xml:space="preserve">Năm học </t>
  </si>
  <si>
    <t xml:space="preserve"> Khóa/ Lớp/ Ngành</t>
  </si>
  <si>
    <t>ĐRL 
năm 1</t>
  </si>
  <si>
    <t>ĐRL 
năm 2</t>
  </si>
  <si>
    <t>ĐRL 
năm 3</t>
  </si>
  <si>
    <t>ĐRL
 năm 4</t>
  </si>
  <si>
    <t>ĐRL
 toàn 
khóa</t>
  </si>
  <si>
    <t>Xếp loại 
toàn 
khóa</t>
  </si>
  <si>
    <t>1211120039</t>
  </si>
  <si>
    <t>Võ Thu Hà</t>
  </si>
  <si>
    <t>Anh 8 TMQT K51</t>
  </si>
  <si>
    <t>22/4/1994</t>
  </si>
  <si>
    <t>Xuất sắc</t>
  </si>
  <si>
    <t>1211120116</t>
  </si>
  <si>
    <t>Nguyễn Thị Thu Trang</t>
  </si>
  <si>
    <t>Tốt</t>
  </si>
  <si>
    <t xml:space="preserve"> KẾT QUẢ RÈN LUYỆN CỦA SINH VIÊN  HỌC KÌ I NĂM HỌC 2015 - 2016 </t>
  </si>
  <si>
    <t>Hà Nội, ngày    tháng    năm 2016</t>
  </si>
  <si>
    <t>1111110585</t>
  </si>
  <si>
    <t>Trần Anh Dũng</t>
  </si>
  <si>
    <t>Annh 8 KTĐN K50</t>
  </si>
  <si>
    <t>Khá</t>
  </si>
  <si>
    <t>2011 - 2012</t>
  </si>
  <si>
    <t>1211110506</t>
  </si>
  <si>
    <t>Hoàng Thị Hồng Nhung</t>
  </si>
  <si>
    <t>Anh 5 KTĐN K51</t>
  </si>
  <si>
    <t>30/4/1994</t>
  </si>
  <si>
    <t>1211110638</t>
  </si>
  <si>
    <t>Phạm Anh Thư</t>
  </si>
  <si>
    <t>1211110319</t>
  </si>
  <si>
    <t>Vũ Thúy Huyền</t>
  </si>
  <si>
    <t>Anh 14 KTĐN K51</t>
  </si>
  <si>
    <t>13/1/1993</t>
  </si>
  <si>
    <t>1211110258</t>
  </si>
  <si>
    <t>Đặng Quốc Huân</t>
  </si>
  <si>
    <t>Anh 16 KTĐN K51</t>
  </si>
  <si>
    <t>1211110767</t>
  </si>
  <si>
    <t>Tạ Thị Hải Yến</t>
  </si>
  <si>
    <t>121110748</t>
  </si>
  <si>
    <t>Tạ Quang Việt</t>
  </si>
  <si>
    <t>18/9/1994</t>
  </si>
  <si>
    <t>HK II 2013 - 2014</t>
  </si>
  <si>
    <t>1211110454</t>
  </si>
  <si>
    <t>Lê Nguyễn Trà My</t>
  </si>
  <si>
    <t>28/12/1994</t>
  </si>
  <si>
    <t>Nhật 1 KTĐN K51</t>
  </si>
  <si>
    <t>Đỗ Nguyễn Phương Trang</t>
  </si>
  <si>
    <t>1211110674</t>
  </si>
  <si>
    <t>1211110343</t>
  </si>
  <si>
    <t>Nguyễn Thị Lệ</t>
  </si>
  <si>
    <t>Anh 4 KTĐN K51</t>
  </si>
  <si>
    <t>1211110118</t>
  </si>
  <si>
    <t>Nguyễn Thị Xuân Diệu</t>
  </si>
  <si>
    <t>1211150004</t>
  </si>
  <si>
    <t>Lê Trịnh Bình An</t>
  </si>
  <si>
    <t>Anh 24 KTĐN K51</t>
  </si>
  <si>
    <t>Nguyễn Thu Hằng</t>
  </si>
  <si>
    <t>Đặng Duy Linh</t>
  </si>
  <si>
    <t>Ngô Thị Mai Hoa</t>
  </si>
  <si>
    <t>Trần Diệu Linh</t>
  </si>
  <si>
    <t>1213310028</t>
  </si>
  <si>
    <t>1213310055</t>
  </si>
  <si>
    <t>1213310067</t>
  </si>
  <si>
    <t>1212360055</t>
  </si>
  <si>
    <t>Phạm Thị Huyền My</t>
  </si>
  <si>
    <t xml:space="preserve"> Anh 17 CLC TCNH K50</t>
  </si>
  <si>
    <t>1112340056</t>
  </si>
  <si>
    <t>Đào Thái Dương</t>
  </si>
  <si>
    <t>Anh 1 CLC TCNH K49</t>
  </si>
  <si>
    <t>Anh 17 CLC TCNH K50</t>
  </si>
  <si>
    <t>Anh 9 TCNH K51</t>
  </si>
  <si>
    <t>Anh 11 TCNH K51</t>
  </si>
  <si>
    <t>Anh 13 TCNH K51</t>
  </si>
  <si>
    <t>1001030094</t>
  </si>
  <si>
    <t>25/12/1992</t>
  </si>
  <si>
    <t>Anh 1 KTQT K51</t>
  </si>
  <si>
    <t>Anh 3 KTQT K51</t>
  </si>
  <si>
    <t>Anh 5 KTQT K51</t>
  </si>
  <si>
    <t>Anh 6 KTQT K51</t>
  </si>
  <si>
    <t>ThS Nguyễn Ngọc Lan</t>
  </si>
  <si>
    <t>Anh 2 KTQT K49</t>
  </si>
  <si>
    <t>1001040042</t>
  </si>
  <si>
    <t>Vũ Đức Dũng</t>
  </si>
  <si>
    <t>26/1/1992</t>
  </si>
  <si>
    <t>HK I 2014 - 2015</t>
  </si>
  <si>
    <t>HK II 2014 - 2015</t>
  </si>
  <si>
    <t>(Danh sách này có 04 sinh viên)</t>
  </si>
  <si>
    <t>Nguyễn Thị Hồng Ngọc</t>
  </si>
  <si>
    <t>26/12/1994</t>
  </si>
  <si>
    <t>1214410144</t>
  </si>
  <si>
    <t>Phạm Hồng Nhung</t>
  </si>
  <si>
    <t>Cao Ngọc Quỳnh</t>
  </si>
  <si>
    <t>Vũ Thị Yến</t>
  </si>
  <si>
    <t>1214410151</t>
  </si>
  <si>
    <t>1214410168</t>
  </si>
  <si>
    <t>1214410234</t>
  </si>
  <si>
    <t>Hà Thùy Linh</t>
  </si>
  <si>
    <t>26/10/1994</t>
  </si>
  <si>
    <t>Nguyễn Thanh An</t>
  </si>
  <si>
    <t>30/08/1994</t>
  </si>
  <si>
    <t>Phan Thị Trang Vân</t>
  </si>
  <si>
    <t>20/03/1994</t>
  </si>
  <si>
    <t>Nguyễn Thị Quỳnh Hương</t>
  </si>
  <si>
    <t>20/10/1994</t>
  </si>
  <si>
    <t>Nguyễn Minh Châu</t>
  </si>
  <si>
    <t>17/09/1994</t>
  </si>
  <si>
    <t>1214450009</t>
  </si>
  <si>
    <t>1214410004</t>
  </si>
  <si>
    <t>1214410224</t>
  </si>
  <si>
    <t>1214410081</t>
  </si>
  <si>
    <t>1214410028</t>
  </si>
  <si>
    <t>Đoàn Tuấn Ngọc</t>
  </si>
  <si>
    <t>Nguyễn Thị Nguyệt</t>
  </si>
  <si>
    <t>17/11/1994</t>
  </si>
  <si>
    <t>Đỗ Thi Thanh Thanh</t>
  </si>
  <si>
    <t>Nguyễn Thu Thùy</t>
  </si>
  <si>
    <t>1214410138</t>
  </si>
  <si>
    <t>1214410145</t>
  </si>
  <si>
    <t>1214410194</t>
  </si>
  <si>
    <t>1214410195</t>
  </si>
  <si>
    <t xml:space="preserve">ĐRL 
</t>
  </si>
  <si>
    <t xml:space="preserve"> Lớp/ Ngành/ Khóa</t>
  </si>
  <si>
    <t>(Danh sách này có 29 sinh viên)</t>
  </si>
  <si>
    <t>Đỗ Thị Thanh Thanh</t>
  </si>
  <si>
    <t>TRƯỞNG PHÒNG CTCT&amp;SV</t>
  </si>
  <si>
    <t xml:space="preserve">(Ban hành kèm theo QĐ số:       /QĐ-ĐHNT - CTCT&amp;SV ngày     /    /2016 
của Hiệu trưởng Trường Đại học Ngoại thương)      </t>
  </si>
  <si>
    <t>1214410114</t>
  </si>
  <si>
    <t>26/01/1992</t>
  </si>
  <si>
    <t xml:space="preserve"> KẾT QUẢ RÈN LUYỆN CỦA SINH VIÊN TOÀN KHÓA HỌC CHO CÁC SINH VIÊN TỐT NGHIỆP  
THÁNG 2/2016</t>
  </si>
  <si>
    <t xml:space="preserve">(Ban hành kèm theo QĐ số:       /QĐ-ĐHNT - CTCT&amp;SV ngày     /    /2016 của Hiệu trưởng Trường Đại học Ngoại thương)      </t>
  </si>
  <si>
    <t xml:space="preserve"> Tốt</t>
  </si>
  <si>
    <t>(Danh sách này có 33 sinh viên)</t>
  </si>
  <si>
    <t xml:space="preserve"> KẾT QUẢ RÈN LUYỆN SINH VIÊN BỔ SUNG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</si>
</sst>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Calibri"/>
      <family val="2"/>
    </font>
    <font>
      <i/>
      <sz val="13"/>
      <color indexed="8"/>
      <name val="Calibri"/>
      <family val="2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Calibri"/>
      <family val="2"/>
    </font>
    <font>
      <i/>
      <sz val="12"/>
      <color theme="1"/>
      <name val="Times New Roman"/>
      <family val="1"/>
    </font>
    <font>
      <i/>
      <sz val="13"/>
      <color theme="1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7" fillId="0" borderId="0" xfId="55" applyFont="1" applyAlignment="1">
      <alignment/>
      <protection/>
    </xf>
    <xf numFmtId="0" fontId="7" fillId="0" borderId="0" xfId="55" applyFont="1" applyAlignment="1">
      <alignment horizontal="center" vertical="center"/>
      <protection/>
    </xf>
    <xf numFmtId="0" fontId="9" fillId="0" borderId="0" xfId="55" applyFont="1" applyAlignment="1">
      <alignment horizontal="center" wrapText="1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3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57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58" fillId="0" borderId="10" xfId="0" applyFont="1" applyFill="1" applyBorder="1" applyAlignment="1">
      <alignment/>
    </xf>
    <xf numFmtId="0" fontId="57" fillId="0" borderId="0" xfId="0" applyFont="1" applyAlignment="1">
      <alignment horizontal="center"/>
    </xf>
    <xf numFmtId="0" fontId="59" fillId="0" borderId="0" xfId="0" applyFont="1" applyAlignment="1">
      <alignment/>
    </xf>
    <xf numFmtId="0" fontId="56" fillId="0" borderId="0" xfId="0" applyFont="1" applyAlignment="1">
      <alignment horizontal="center"/>
    </xf>
    <xf numFmtId="0" fontId="3" fillId="0" borderId="10" xfId="56" applyFont="1" applyBorder="1">
      <alignment/>
      <protection/>
    </xf>
    <xf numFmtId="0" fontId="6" fillId="0" borderId="10" xfId="56" applyFont="1" applyBorder="1" applyProtection="1">
      <alignment/>
      <protection locked="0"/>
    </xf>
    <xf numFmtId="0" fontId="6" fillId="0" borderId="10" xfId="55" applyFont="1" applyFill="1" applyBorder="1" applyAlignment="1">
      <alignment vertical="center"/>
      <protection/>
    </xf>
    <xf numFmtId="0" fontId="0" fillId="0" borderId="0" xfId="0" applyAlignment="1">
      <alignment horizontal="left"/>
    </xf>
    <xf numFmtId="0" fontId="58" fillId="0" borderId="10" xfId="0" applyFont="1" applyBorder="1" applyAlignment="1">
      <alignment horizontal="left"/>
    </xf>
    <xf numFmtId="14" fontId="58" fillId="0" borderId="10" xfId="0" applyNumberFormat="1" applyFont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14" fontId="6" fillId="0" borderId="10" xfId="55" applyNumberFormat="1" applyFont="1" applyBorder="1" applyAlignment="1">
      <alignment horizontal="left" vertical="center"/>
      <protection/>
    </xf>
    <xf numFmtId="0" fontId="6" fillId="0" borderId="10" xfId="55" applyFont="1" applyBorder="1" applyAlignment="1" applyProtection="1">
      <alignment horizontal="center" vertical="center"/>
      <protection locked="0"/>
    </xf>
    <xf numFmtId="0" fontId="6" fillId="0" borderId="10" xfId="55" applyFont="1" applyBorder="1" applyAlignment="1" applyProtection="1">
      <alignment horizontal="center" vertical="center"/>
      <protection/>
    </xf>
    <xf numFmtId="0" fontId="6" fillId="0" borderId="10" xfId="56" applyFont="1" applyBorder="1" applyAlignment="1" applyProtection="1">
      <alignment horizontal="left"/>
      <protection locked="0"/>
    </xf>
    <xf numFmtId="14" fontId="6" fillId="0" borderId="10" xfId="56" applyNumberFormat="1" applyFont="1" applyBorder="1" applyAlignment="1" applyProtection="1">
      <alignment horizontal="left"/>
      <protection locked="0"/>
    </xf>
    <xf numFmtId="0" fontId="6" fillId="0" borderId="10" xfId="56" applyFont="1" applyBorder="1" applyAlignment="1" applyProtection="1">
      <alignment horizontal="center"/>
      <protection locked="0"/>
    </xf>
    <xf numFmtId="0" fontId="6" fillId="0" borderId="10" xfId="56" applyFont="1" applyBorder="1" applyAlignment="1" applyProtection="1">
      <alignment horizontal="center"/>
      <protection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12" fillId="0" borderId="0" xfId="55" applyFont="1" applyAlignment="1">
      <alignment/>
      <protection/>
    </xf>
    <xf numFmtId="0" fontId="5" fillId="0" borderId="0" xfId="55" applyFont="1" applyAlignment="1">
      <alignment/>
      <protection/>
    </xf>
    <xf numFmtId="0" fontId="9" fillId="0" borderId="0" xfId="55" applyFont="1" applyAlignment="1">
      <alignment/>
      <protection/>
    </xf>
    <xf numFmtId="0" fontId="3" fillId="0" borderId="0" xfId="55" applyFont="1" applyAlignment="1">
      <alignment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62" fillId="0" borderId="0" xfId="0" applyFont="1" applyAlignment="1">
      <alignment/>
    </xf>
    <xf numFmtId="0" fontId="58" fillId="0" borderId="10" xfId="0" applyFont="1" applyBorder="1" applyAlignment="1" quotePrefix="1">
      <alignment horizontal="left"/>
    </xf>
    <xf numFmtId="0" fontId="58" fillId="0" borderId="10" xfId="0" applyFont="1" applyFill="1" applyBorder="1" applyAlignment="1" quotePrefix="1">
      <alignment horizontal="left"/>
    </xf>
    <xf numFmtId="0" fontId="6" fillId="0" borderId="10" xfId="55" applyFont="1" applyBorder="1" applyAlignment="1" quotePrefix="1">
      <alignment horizontal="left" vertical="center"/>
      <protection/>
    </xf>
    <xf numFmtId="1" fontId="6" fillId="0" borderId="10" xfId="56" applyNumberFormat="1" applyFont="1" applyBorder="1" applyAlignment="1" applyProtection="1" quotePrefix="1">
      <alignment horizontal="left"/>
      <protection locked="0"/>
    </xf>
    <xf numFmtId="0" fontId="6" fillId="0" borderId="10" xfId="56" applyFont="1" applyBorder="1" applyAlignment="1" applyProtection="1" quotePrefix="1">
      <alignment horizontal="left"/>
      <protection locked="0"/>
    </xf>
    <xf numFmtId="1" fontId="7" fillId="0" borderId="0" xfId="56" applyNumberFormat="1" applyFont="1" applyFill="1" applyBorder="1" applyAlignment="1" applyProtection="1">
      <alignment horizontal="left"/>
      <protection locked="0"/>
    </xf>
    <xf numFmtId="14" fontId="56" fillId="0" borderId="10" xfId="0" applyNumberFormat="1" applyFont="1" applyBorder="1" applyAlignment="1">
      <alignment horizontal="center"/>
    </xf>
    <xf numFmtId="0" fontId="3" fillId="0" borderId="10" xfId="55" applyFont="1" applyBorder="1" applyAlignment="1">
      <alignment vertical="center"/>
      <protection/>
    </xf>
    <xf numFmtId="0" fontId="3" fillId="0" borderId="10" xfId="55" applyFont="1" applyBorder="1" applyAlignment="1">
      <alignment horizontal="center" vertical="center"/>
      <protection/>
    </xf>
    <xf numFmtId="14" fontId="3" fillId="0" borderId="10" xfId="55" applyNumberFormat="1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vertical="center"/>
    </xf>
    <xf numFmtId="14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56" applyFont="1" applyFill="1" applyBorder="1" applyProtection="1">
      <alignment/>
      <protection locked="0"/>
    </xf>
    <xf numFmtId="0" fontId="3" fillId="0" borderId="10" xfId="56" applyFont="1" applyFill="1" applyBorder="1" applyAlignment="1" applyProtection="1">
      <alignment horizontal="center"/>
      <protection locked="0"/>
    </xf>
    <xf numFmtId="14" fontId="3" fillId="0" borderId="10" xfId="56" applyNumberFormat="1" applyFont="1" applyFill="1" applyBorder="1" applyAlignment="1" applyProtection="1">
      <alignment horizontal="center"/>
      <protection locked="0"/>
    </xf>
    <xf numFmtId="0" fontId="3" fillId="0" borderId="10" xfId="56" applyFont="1" applyFill="1" applyBorder="1" applyAlignment="1">
      <alignment horizontal="center"/>
      <protection/>
    </xf>
    <xf numFmtId="0" fontId="3" fillId="0" borderId="10" xfId="56" applyFont="1" applyBorder="1" applyAlignment="1">
      <alignment horizontal="center"/>
      <protection/>
    </xf>
    <xf numFmtId="0" fontId="56" fillId="0" borderId="10" xfId="0" applyFont="1" applyBorder="1" applyAlignment="1">
      <alignment horizontal="left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 quotePrefix="1">
      <alignment horizontal="left"/>
    </xf>
    <xf numFmtId="0" fontId="56" fillId="0" borderId="10" xfId="0" applyFont="1" applyFill="1" applyBorder="1" applyAlignment="1" quotePrefix="1">
      <alignment horizontal="left"/>
    </xf>
    <xf numFmtId="0" fontId="3" fillId="0" borderId="10" xfId="55" applyFont="1" applyBorder="1" applyAlignment="1" quotePrefix="1">
      <alignment horizontal="left" vertical="center"/>
      <protection/>
    </xf>
    <xf numFmtId="0" fontId="3" fillId="0" borderId="10" xfId="56" applyFont="1" applyFill="1" applyBorder="1" applyAlignment="1" quotePrefix="1">
      <alignment horizontal="left" vertical="center"/>
      <protection/>
    </xf>
    <xf numFmtId="0" fontId="56" fillId="0" borderId="10" xfId="0" applyFont="1" applyFill="1" applyBorder="1" applyAlignment="1" quotePrefix="1">
      <alignment horizontal="left" vertical="center"/>
    </xf>
    <xf numFmtId="1" fontId="3" fillId="0" borderId="10" xfId="56" applyNumberFormat="1" applyFont="1" applyFill="1" applyBorder="1" applyAlignment="1" applyProtection="1" quotePrefix="1">
      <alignment horizontal="left"/>
      <protection locked="0"/>
    </xf>
    <xf numFmtId="0" fontId="3" fillId="0" borderId="10" xfId="56" applyFont="1" applyBorder="1" applyAlignment="1" quotePrefix="1">
      <alignment horizontal="left"/>
      <protection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15" fillId="0" borderId="10" xfId="55" applyFont="1" applyBorder="1" applyAlignment="1">
      <alignment horizontal="center" vertical="center"/>
      <protection/>
    </xf>
    <xf numFmtId="0" fontId="63" fillId="0" borderId="10" xfId="0" applyFont="1" applyBorder="1" applyAlignment="1">
      <alignment horizontal="center"/>
    </xf>
    <xf numFmtId="0" fontId="58" fillId="0" borderId="10" xfId="0" applyFont="1" applyBorder="1" applyAlignment="1" quotePrefix="1">
      <alignment/>
    </xf>
    <xf numFmtId="14" fontId="58" fillId="0" borderId="10" xfId="0" applyNumberFormat="1" applyFont="1" applyBorder="1" applyAlignment="1">
      <alignment horizontal="center"/>
    </xf>
    <xf numFmtId="14" fontId="6" fillId="0" borderId="10" xfId="55" applyNumberFormat="1" applyFont="1" applyBorder="1" applyAlignment="1">
      <alignment vertical="center"/>
      <protection/>
    </xf>
    <xf numFmtId="0" fontId="4" fillId="0" borderId="0" xfId="55" applyFont="1" applyAlignment="1">
      <alignment/>
      <protection/>
    </xf>
    <xf numFmtId="0" fontId="7" fillId="0" borderId="0" xfId="55" applyFont="1" applyAlignment="1">
      <alignment vertical="center"/>
      <protection/>
    </xf>
    <xf numFmtId="0" fontId="64" fillId="0" borderId="0" xfId="0" applyFont="1" applyAlignment="1">
      <alignment wrapText="1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17" fillId="0" borderId="0" xfId="55" applyFont="1" applyAlignment="1">
      <alignment horizontal="right" vertical="center"/>
      <protection/>
    </xf>
    <xf numFmtId="0" fontId="64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8" fillId="0" borderId="11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8" fillId="0" borderId="11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left"/>
    </xf>
    <xf numFmtId="0" fontId="58" fillId="0" borderId="11" xfId="0" applyFont="1" applyBorder="1" applyAlignment="1" quotePrefix="1">
      <alignment horizontal="center"/>
    </xf>
    <xf numFmtId="0" fontId="58" fillId="0" borderId="12" xfId="0" applyFont="1" applyBorder="1" applyAlignment="1" quotePrefix="1">
      <alignment horizontal="center"/>
    </xf>
    <xf numFmtId="0" fontId="58" fillId="0" borderId="11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6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6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" fillId="0" borderId="10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left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17" fillId="0" borderId="0" xfId="55" applyFont="1" applyAlignment="1">
      <alignment horizontal="right"/>
      <protection/>
    </xf>
    <xf numFmtId="0" fontId="56" fillId="0" borderId="0" xfId="0" applyFont="1" applyAlignment="1">
      <alignment horizontal="center"/>
    </xf>
    <xf numFmtId="0" fontId="9" fillId="0" borderId="0" xfId="55" applyFont="1" applyAlignment="1">
      <alignment horizontal="center"/>
      <protection/>
    </xf>
    <xf numFmtId="0" fontId="12" fillId="0" borderId="0" xfId="55" applyFont="1" applyAlignment="1">
      <alignment horizontal="center" wrapText="1"/>
      <protection/>
    </xf>
    <xf numFmtId="0" fontId="15" fillId="0" borderId="10" xfId="55" applyFont="1" applyBorder="1" applyAlignment="1">
      <alignment horizontal="center" vertical="center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wrapText="1"/>
    </xf>
    <xf numFmtId="0" fontId="17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95250</xdr:rowOff>
    </xdr:from>
    <xdr:to>
      <xdr:col>2</xdr:col>
      <xdr:colOff>762000</xdr:colOff>
      <xdr:row>2</xdr:row>
      <xdr:rowOff>95250</xdr:rowOff>
    </xdr:to>
    <xdr:sp>
      <xdr:nvSpPr>
        <xdr:cNvPr id="1" name="Straight Connector 2"/>
        <xdr:cNvSpPr>
          <a:spLocks/>
        </xdr:cNvSpPr>
      </xdr:nvSpPr>
      <xdr:spPr>
        <a:xfrm flipV="1">
          <a:off x="523875" y="533400"/>
          <a:ext cx="1609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819150</xdr:colOff>
      <xdr:row>2</xdr:row>
      <xdr:rowOff>95250</xdr:rowOff>
    </xdr:from>
    <xdr:to>
      <xdr:col>5</xdr:col>
      <xdr:colOff>276225</xdr:colOff>
      <xdr:row>2</xdr:row>
      <xdr:rowOff>114300</xdr:rowOff>
    </xdr:to>
    <xdr:sp>
      <xdr:nvSpPr>
        <xdr:cNvPr id="2" name="Straight Connector 4"/>
        <xdr:cNvSpPr>
          <a:spLocks/>
        </xdr:cNvSpPr>
      </xdr:nvSpPr>
      <xdr:spPr>
        <a:xfrm>
          <a:off x="3619500" y="533400"/>
          <a:ext cx="20764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104775</xdr:rowOff>
    </xdr:from>
    <xdr:to>
      <xdr:col>9</xdr:col>
      <xdr:colOff>314325</xdr:colOff>
      <xdr:row>2</xdr:row>
      <xdr:rowOff>123825</xdr:rowOff>
    </xdr:to>
    <xdr:sp>
      <xdr:nvSpPr>
        <xdr:cNvPr id="1" name="Straight Connector 2"/>
        <xdr:cNvSpPr>
          <a:spLocks/>
        </xdr:cNvSpPr>
      </xdr:nvSpPr>
      <xdr:spPr>
        <a:xfrm>
          <a:off x="5553075" y="542925"/>
          <a:ext cx="20288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2</xdr:row>
      <xdr:rowOff>76200</xdr:rowOff>
    </xdr:from>
    <xdr:to>
      <xdr:col>3</xdr:col>
      <xdr:colOff>247650</xdr:colOff>
      <xdr:row>2</xdr:row>
      <xdr:rowOff>85725</xdr:rowOff>
    </xdr:to>
    <xdr:sp>
      <xdr:nvSpPr>
        <xdr:cNvPr id="2" name="Straight Connector 4"/>
        <xdr:cNvSpPr>
          <a:spLocks/>
        </xdr:cNvSpPr>
      </xdr:nvSpPr>
      <xdr:spPr>
        <a:xfrm flipV="1">
          <a:off x="1428750" y="514350"/>
          <a:ext cx="17240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85725</xdr:rowOff>
    </xdr:from>
    <xdr:to>
      <xdr:col>2</xdr:col>
      <xdr:colOff>1171575</xdr:colOff>
      <xdr:row>2</xdr:row>
      <xdr:rowOff>104775</xdr:rowOff>
    </xdr:to>
    <xdr:sp>
      <xdr:nvSpPr>
        <xdr:cNvPr id="1" name="Straight Connector 2"/>
        <xdr:cNvSpPr>
          <a:spLocks/>
        </xdr:cNvSpPr>
      </xdr:nvSpPr>
      <xdr:spPr>
        <a:xfrm>
          <a:off x="685800" y="523875"/>
          <a:ext cx="18288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104775</xdr:rowOff>
    </xdr:from>
    <xdr:to>
      <xdr:col>5</xdr:col>
      <xdr:colOff>342900</xdr:colOff>
      <xdr:row>2</xdr:row>
      <xdr:rowOff>104775</xdr:rowOff>
    </xdr:to>
    <xdr:sp>
      <xdr:nvSpPr>
        <xdr:cNvPr id="2" name="Straight Connector 4"/>
        <xdr:cNvSpPr>
          <a:spLocks/>
        </xdr:cNvSpPr>
      </xdr:nvSpPr>
      <xdr:spPr>
        <a:xfrm>
          <a:off x="3800475" y="542925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3">
      <selection activeCell="F26" sqref="F26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21.421875" style="0" bestFit="1" customWidth="1"/>
    <col min="4" max="4" width="26.28125" style="0" bestFit="1" customWidth="1"/>
    <col min="5" max="5" width="13.00390625" style="0" bestFit="1" customWidth="1"/>
    <col min="6" max="6" width="7.28125" style="0" customWidth="1"/>
    <col min="7" max="7" width="10.140625" style="0" bestFit="1" customWidth="1"/>
    <col min="8" max="8" width="22.140625" style="0" customWidth="1"/>
    <col min="9" max="9" width="8.8515625" style="0" customWidth="1"/>
    <col min="10" max="10" width="14.00390625" style="0" bestFit="1" customWidth="1"/>
  </cols>
  <sheetData>
    <row r="1" spans="1:10" ht="15.75">
      <c r="A1" s="108" t="s">
        <v>0</v>
      </c>
      <c r="B1" s="108"/>
      <c r="C1" s="108"/>
      <c r="D1" s="110" t="s">
        <v>1</v>
      </c>
      <c r="E1" s="110"/>
      <c r="F1" s="110"/>
      <c r="G1" s="110"/>
      <c r="H1" s="87"/>
      <c r="I1" s="87"/>
      <c r="J1" s="87"/>
    </row>
    <row r="2" spans="1:10" ht="18.75">
      <c r="A2" s="109" t="s">
        <v>2</v>
      </c>
      <c r="B2" s="109"/>
      <c r="C2" s="109"/>
      <c r="D2" s="111" t="s">
        <v>3</v>
      </c>
      <c r="E2" s="111"/>
      <c r="F2" s="111"/>
      <c r="G2" s="111"/>
      <c r="H2" s="41"/>
      <c r="I2" s="41"/>
      <c r="J2" s="41"/>
    </row>
    <row r="3" spans="1:10" ht="16.5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8.75">
      <c r="A4" s="1"/>
      <c r="B4" s="1"/>
      <c r="C4" s="1"/>
      <c r="D4" s="93" t="s">
        <v>28</v>
      </c>
      <c r="E4" s="93"/>
      <c r="F4" s="93"/>
      <c r="G4" s="93"/>
      <c r="H4" s="88"/>
      <c r="I4" s="88"/>
      <c r="J4" s="88"/>
    </row>
    <row r="5" spans="1:10" ht="16.5">
      <c r="A5" s="1"/>
      <c r="B5" s="1"/>
      <c r="C5" s="1"/>
      <c r="D5" s="1"/>
      <c r="E5" s="2"/>
      <c r="F5" s="2"/>
      <c r="G5" s="2"/>
      <c r="H5" s="2"/>
      <c r="I5" s="2"/>
      <c r="J5" s="2"/>
    </row>
    <row r="6" spans="1:10" ht="18.75" customHeight="1">
      <c r="A6" s="94" t="s">
        <v>143</v>
      </c>
      <c r="B6" s="94"/>
      <c r="C6" s="94"/>
      <c r="D6" s="94"/>
      <c r="E6" s="94"/>
      <c r="F6" s="94"/>
      <c r="G6" s="94"/>
      <c r="H6" s="94"/>
      <c r="I6" s="89"/>
      <c r="J6" s="89"/>
    </row>
    <row r="7" spans="1:11" ht="20.25" customHeight="1">
      <c r="A7" s="95" t="s">
        <v>140</v>
      </c>
      <c r="B7" s="95"/>
      <c r="C7" s="95"/>
      <c r="D7" s="95"/>
      <c r="E7" s="95"/>
      <c r="F7" s="95"/>
      <c r="G7" s="95"/>
      <c r="H7" s="95"/>
      <c r="I7" s="40"/>
      <c r="J7" s="40"/>
      <c r="K7" s="40"/>
    </row>
    <row r="8" spans="1:10" ht="20.2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8" ht="16.5">
      <c r="A9" s="82" t="s">
        <v>4</v>
      </c>
      <c r="B9" s="82" t="s">
        <v>6</v>
      </c>
      <c r="C9" s="14" t="s">
        <v>7</v>
      </c>
      <c r="D9" s="82" t="s">
        <v>5</v>
      </c>
      <c r="E9" s="82" t="s">
        <v>8</v>
      </c>
      <c r="F9" s="82" t="s">
        <v>9</v>
      </c>
      <c r="G9" s="82" t="s">
        <v>10</v>
      </c>
      <c r="H9" s="83" t="s">
        <v>11</v>
      </c>
    </row>
    <row r="10" spans="1:8" ht="16.5">
      <c r="A10" s="15">
        <v>1</v>
      </c>
      <c r="B10" s="84" t="s">
        <v>29</v>
      </c>
      <c r="C10" s="14" t="s">
        <v>30</v>
      </c>
      <c r="D10" s="14" t="s">
        <v>31</v>
      </c>
      <c r="E10" s="85">
        <v>34305</v>
      </c>
      <c r="F10" s="15">
        <v>75</v>
      </c>
      <c r="G10" s="15" t="s">
        <v>32</v>
      </c>
      <c r="H10" s="14" t="s">
        <v>33</v>
      </c>
    </row>
    <row r="11" spans="1:8" ht="16.5">
      <c r="A11" s="15">
        <v>2</v>
      </c>
      <c r="B11" s="84" t="s">
        <v>49</v>
      </c>
      <c r="C11" s="14" t="s">
        <v>50</v>
      </c>
      <c r="D11" s="14" t="s">
        <v>46</v>
      </c>
      <c r="E11" s="15" t="s">
        <v>51</v>
      </c>
      <c r="F11" s="15">
        <f>83-5</f>
        <v>78</v>
      </c>
      <c r="G11" s="15" t="s">
        <v>32</v>
      </c>
      <c r="H11" s="14" t="s">
        <v>52</v>
      </c>
    </row>
    <row r="12" spans="1:8" ht="16.5">
      <c r="A12" s="15">
        <v>3</v>
      </c>
      <c r="B12" s="52" t="s">
        <v>77</v>
      </c>
      <c r="C12" s="17" t="s">
        <v>75</v>
      </c>
      <c r="D12" s="17" t="s">
        <v>76</v>
      </c>
      <c r="E12" s="86">
        <v>34320</v>
      </c>
      <c r="F12" s="15">
        <v>85</v>
      </c>
      <c r="G12" s="15" t="s">
        <v>26</v>
      </c>
      <c r="H12" s="14" t="s">
        <v>52</v>
      </c>
    </row>
    <row r="13" spans="1:8" ht="16.5">
      <c r="A13" s="103">
        <v>4</v>
      </c>
      <c r="B13" s="101" t="s">
        <v>92</v>
      </c>
      <c r="C13" s="99" t="s">
        <v>93</v>
      </c>
      <c r="D13" s="97" t="s">
        <v>91</v>
      </c>
      <c r="E13" s="105" t="s">
        <v>94</v>
      </c>
      <c r="F13" s="15">
        <v>79</v>
      </c>
      <c r="G13" s="15" t="s">
        <v>32</v>
      </c>
      <c r="H13" s="14" t="s">
        <v>95</v>
      </c>
    </row>
    <row r="14" spans="1:8" ht="16.5">
      <c r="A14" s="104"/>
      <c r="B14" s="102"/>
      <c r="C14" s="100"/>
      <c r="D14" s="98"/>
      <c r="E14" s="106"/>
      <c r="F14" s="15">
        <v>79</v>
      </c>
      <c r="G14" s="15" t="s">
        <v>32</v>
      </c>
      <c r="H14" s="14" t="s">
        <v>96</v>
      </c>
    </row>
    <row r="15" spans="1:10" ht="1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6.5">
      <c r="A16" s="21"/>
      <c r="B16" s="96" t="s">
        <v>97</v>
      </c>
      <c r="C16" s="96"/>
      <c r="D16" s="21"/>
      <c r="E16" s="21"/>
      <c r="F16" s="21"/>
      <c r="G16" s="21"/>
      <c r="H16" s="21"/>
      <c r="I16" s="21"/>
      <c r="J16" s="21"/>
    </row>
    <row r="17" spans="1:10" ht="16.5">
      <c r="A17" s="4"/>
      <c r="B17" s="4"/>
      <c r="C17" s="4"/>
      <c r="D17" s="4"/>
      <c r="E17" s="92" t="s">
        <v>135</v>
      </c>
      <c r="F17" s="92"/>
      <c r="G17" s="92"/>
      <c r="H17" s="92"/>
      <c r="I17" s="90"/>
      <c r="J17" s="4"/>
    </row>
    <row r="18" spans="5:9" ht="16.5">
      <c r="E18" s="45"/>
      <c r="F18" s="46"/>
      <c r="G18" s="81"/>
      <c r="H18" s="81"/>
      <c r="I18" s="48"/>
    </row>
    <row r="19" spans="5:9" ht="16.5">
      <c r="E19" s="45"/>
      <c r="F19" s="46"/>
      <c r="G19" s="81"/>
      <c r="H19" s="81"/>
      <c r="I19" s="48"/>
    </row>
    <row r="20" spans="5:9" ht="16.5">
      <c r="E20" s="45"/>
      <c r="F20" s="46"/>
      <c r="G20" s="81"/>
      <c r="H20" s="81"/>
      <c r="I20" s="48"/>
    </row>
    <row r="21" spans="5:9" ht="16.5">
      <c r="E21" s="92" t="s">
        <v>90</v>
      </c>
      <c r="F21" s="92"/>
      <c r="G21" s="92"/>
      <c r="H21" s="92"/>
      <c r="I21" s="91"/>
    </row>
  </sheetData>
  <sheetProtection/>
  <mergeCells count="17">
    <mergeCell ref="A3:D3"/>
    <mergeCell ref="E3:J3"/>
    <mergeCell ref="A1:C1"/>
    <mergeCell ref="A2:C2"/>
    <mergeCell ref="D1:G1"/>
    <mergeCell ref="D2:G2"/>
    <mergeCell ref="E17:H17"/>
    <mergeCell ref="E21:H21"/>
    <mergeCell ref="D4:G4"/>
    <mergeCell ref="A6:H6"/>
    <mergeCell ref="A7:H7"/>
    <mergeCell ref="B16:C16"/>
    <mergeCell ref="D13:D14"/>
    <mergeCell ref="C13:C14"/>
    <mergeCell ref="B13:B14"/>
    <mergeCell ref="A13:A14"/>
    <mergeCell ref="E13:E14"/>
  </mergeCells>
  <printOptions/>
  <pageMargins left="0.7" right="0.19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="85" zoomScaleNormal="85" zoomScalePageLayoutView="0" workbookViewId="0" topLeftCell="A26">
      <selection activeCell="F46" sqref="F46:J50"/>
    </sheetView>
  </sheetViews>
  <sheetFormatPr defaultColWidth="9.140625" defaultRowHeight="15"/>
  <cols>
    <col min="1" max="1" width="3.8515625" style="9" bestFit="1" customWidth="1"/>
    <col min="2" max="2" width="13.421875" style="48" customWidth="1"/>
    <col min="3" max="3" width="26.28125" style="9" customWidth="1"/>
    <col min="4" max="4" width="24.140625" style="9" bestFit="1" customWidth="1"/>
    <col min="5" max="5" width="13.8515625" style="20" customWidth="1"/>
    <col min="6" max="8" width="6.7109375" style="20" bestFit="1" customWidth="1"/>
    <col min="9" max="9" width="7.28125" style="20" bestFit="1" customWidth="1"/>
    <col min="10" max="10" width="7.8515625" style="48" bestFit="1" customWidth="1"/>
    <col min="11" max="11" width="11.00390625" style="9" customWidth="1"/>
    <col min="12" max="16384" width="9.140625" style="9" customWidth="1"/>
  </cols>
  <sheetData>
    <row r="1" spans="1:11" ht="15.75">
      <c r="A1" s="122" t="s">
        <v>0</v>
      </c>
      <c r="B1" s="122"/>
      <c r="C1" s="122"/>
      <c r="D1" s="122"/>
      <c r="E1" s="109" t="s">
        <v>1</v>
      </c>
      <c r="F1" s="109"/>
      <c r="G1" s="109"/>
      <c r="H1" s="109"/>
      <c r="I1" s="109"/>
      <c r="J1" s="109"/>
      <c r="K1" s="109"/>
    </row>
    <row r="2" spans="1:11" ht="18.75">
      <c r="A2" s="109" t="s">
        <v>2</v>
      </c>
      <c r="B2" s="109"/>
      <c r="C2" s="109"/>
      <c r="D2" s="109"/>
      <c r="E2" s="42"/>
      <c r="F2" s="41" t="s">
        <v>3</v>
      </c>
      <c r="G2" s="41"/>
      <c r="H2" s="41"/>
      <c r="I2" s="41"/>
      <c r="J2" s="41"/>
      <c r="K2" s="41"/>
    </row>
    <row r="3" spans="1:11" ht="15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8.75">
      <c r="A4" s="7"/>
      <c r="B4" s="8"/>
      <c r="C4" s="7"/>
      <c r="D4" s="7"/>
      <c r="E4" s="121" t="s">
        <v>28</v>
      </c>
      <c r="F4" s="121"/>
      <c r="G4" s="121"/>
      <c r="H4" s="121"/>
      <c r="I4" s="121"/>
      <c r="J4" s="121"/>
      <c r="K4" s="121"/>
    </row>
    <row r="5" spans="1:11" ht="15.7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22"/>
    </row>
    <row r="6" spans="1:11" ht="37.5" customHeight="1">
      <c r="A6" s="124" t="s">
        <v>139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5.75">
      <c r="A7" s="95" t="s">
        <v>140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5.75">
      <c r="A8" s="4"/>
      <c r="B8" s="5"/>
      <c r="C8" s="4"/>
      <c r="D8" s="4"/>
      <c r="E8" s="22"/>
      <c r="F8" s="22"/>
      <c r="G8" s="22"/>
      <c r="H8" s="22"/>
      <c r="I8" s="22"/>
      <c r="J8" s="5"/>
      <c r="K8" s="22"/>
    </row>
    <row r="9" spans="1:11" ht="15">
      <c r="A9" s="114" t="s">
        <v>4</v>
      </c>
      <c r="B9" s="115" t="s">
        <v>6</v>
      </c>
      <c r="C9" s="114" t="s">
        <v>7</v>
      </c>
      <c r="D9" s="114" t="s">
        <v>12</v>
      </c>
      <c r="E9" s="114" t="s">
        <v>8</v>
      </c>
      <c r="F9" s="116" t="s">
        <v>13</v>
      </c>
      <c r="G9" s="116" t="s">
        <v>14</v>
      </c>
      <c r="H9" s="116" t="s">
        <v>15</v>
      </c>
      <c r="I9" s="116" t="s">
        <v>16</v>
      </c>
      <c r="J9" s="117" t="s">
        <v>17</v>
      </c>
      <c r="K9" s="119" t="s">
        <v>18</v>
      </c>
    </row>
    <row r="10" spans="1:11" ht="35.25" customHeight="1">
      <c r="A10" s="114"/>
      <c r="B10" s="115"/>
      <c r="C10" s="114"/>
      <c r="D10" s="114"/>
      <c r="E10" s="114"/>
      <c r="F10" s="116"/>
      <c r="G10" s="116"/>
      <c r="H10" s="116"/>
      <c r="I10" s="114"/>
      <c r="J10" s="118"/>
      <c r="K10" s="120"/>
    </row>
    <row r="11" spans="1:11" ht="15.75">
      <c r="A11" s="10">
        <v>1</v>
      </c>
      <c r="B11" s="72" t="s">
        <v>19</v>
      </c>
      <c r="C11" s="10" t="s">
        <v>20</v>
      </c>
      <c r="D11" s="10" t="s">
        <v>21</v>
      </c>
      <c r="E11" s="12" t="s">
        <v>22</v>
      </c>
      <c r="F11" s="12">
        <v>95</v>
      </c>
      <c r="G11" s="12">
        <v>90</v>
      </c>
      <c r="H11" s="12">
        <v>95</v>
      </c>
      <c r="I11" s="12">
        <v>87.5</v>
      </c>
      <c r="J11" s="70">
        <v>91.8</v>
      </c>
      <c r="K11" s="12" t="s">
        <v>23</v>
      </c>
    </row>
    <row r="12" spans="1:11" ht="15.75">
      <c r="A12" s="10">
        <v>2</v>
      </c>
      <c r="B12" s="72" t="s">
        <v>24</v>
      </c>
      <c r="C12" s="10" t="s">
        <v>25</v>
      </c>
      <c r="D12" s="10" t="s">
        <v>21</v>
      </c>
      <c r="E12" s="56">
        <v>34584</v>
      </c>
      <c r="F12" s="12">
        <v>100</v>
      </c>
      <c r="G12" s="12">
        <v>95</v>
      </c>
      <c r="H12" s="12">
        <v>95</v>
      </c>
      <c r="I12" s="12">
        <v>90</v>
      </c>
      <c r="J12" s="70">
        <v>95</v>
      </c>
      <c r="K12" s="12" t="s">
        <v>23</v>
      </c>
    </row>
    <row r="13" spans="1:11" ht="15.75">
      <c r="A13" s="10">
        <v>3</v>
      </c>
      <c r="B13" s="72" t="s">
        <v>29</v>
      </c>
      <c r="C13" s="10" t="s">
        <v>30</v>
      </c>
      <c r="D13" s="10" t="s">
        <v>31</v>
      </c>
      <c r="E13" s="56">
        <v>34305</v>
      </c>
      <c r="F13" s="12">
        <v>75</v>
      </c>
      <c r="G13" s="12">
        <v>85</v>
      </c>
      <c r="H13" s="12">
        <v>84</v>
      </c>
      <c r="I13" s="12">
        <v>75</v>
      </c>
      <c r="J13" s="70">
        <f>(F13+G13+H13+I13)/4</f>
        <v>79.75</v>
      </c>
      <c r="K13" s="12" t="s">
        <v>26</v>
      </c>
    </row>
    <row r="14" spans="1:11" ht="15.75">
      <c r="A14" s="10">
        <v>4</v>
      </c>
      <c r="B14" s="72" t="s">
        <v>34</v>
      </c>
      <c r="C14" s="10" t="s">
        <v>35</v>
      </c>
      <c r="D14" s="10" t="s">
        <v>36</v>
      </c>
      <c r="E14" s="12" t="s">
        <v>37</v>
      </c>
      <c r="F14" s="12">
        <v>85</v>
      </c>
      <c r="G14" s="12">
        <v>85</v>
      </c>
      <c r="H14" s="12">
        <v>88</v>
      </c>
      <c r="I14" s="12">
        <v>85</v>
      </c>
      <c r="J14" s="70">
        <f aca="true" t="shared" si="0" ref="J14:J21">(F14+G14+H14+I14)/4</f>
        <v>85.75</v>
      </c>
      <c r="K14" s="12" t="s">
        <v>26</v>
      </c>
    </row>
    <row r="15" spans="1:11" ht="15.75">
      <c r="A15" s="10">
        <v>5</v>
      </c>
      <c r="B15" s="72" t="s">
        <v>38</v>
      </c>
      <c r="C15" s="10" t="s">
        <v>39</v>
      </c>
      <c r="D15" s="10" t="s">
        <v>36</v>
      </c>
      <c r="E15" s="56">
        <v>34377</v>
      </c>
      <c r="F15" s="12">
        <v>85</v>
      </c>
      <c r="G15" s="12">
        <v>88</v>
      </c>
      <c r="H15" s="12">
        <v>88</v>
      </c>
      <c r="I15" s="12">
        <v>85</v>
      </c>
      <c r="J15" s="70">
        <f t="shared" si="0"/>
        <v>86.5</v>
      </c>
      <c r="K15" s="12" t="s">
        <v>26</v>
      </c>
    </row>
    <row r="16" spans="1:11" ht="15.75">
      <c r="A16" s="10">
        <v>6</v>
      </c>
      <c r="B16" s="72" t="s">
        <v>40</v>
      </c>
      <c r="C16" s="10" t="s">
        <v>41</v>
      </c>
      <c r="D16" s="10" t="s">
        <v>42</v>
      </c>
      <c r="E16" s="12" t="s">
        <v>43</v>
      </c>
      <c r="F16" s="12">
        <v>81</v>
      </c>
      <c r="G16" s="12">
        <v>85</v>
      </c>
      <c r="H16" s="12">
        <v>87.5</v>
      </c>
      <c r="I16" s="12">
        <v>85</v>
      </c>
      <c r="J16" s="70">
        <f t="shared" si="0"/>
        <v>84.625</v>
      </c>
      <c r="K16" s="12" t="s">
        <v>26</v>
      </c>
    </row>
    <row r="17" spans="1:11" ht="15.75">
      <c r="A17" s="10">
        <v>7</v>
      </c>
      <c r="B17" s="73" t="s">
        <v>44</v>
      </c>
      <c r="C17" s="11" t="s">
        <v>45</v>
      </c>
      <c r="D17" s="11" t="s">
        <v>46</v>
      </c>
      <c r="E17" s="56">
        <v>34675</v>
      </c>
      <c r="F17" s="13">
        <v>84</v>
      </c>
      <c r="G17" s="12">
        <v>85</v>
      </c>
      <c r="H17" s="12">
        <v>85</v>
      </c>
      <c r="I17" s="12">
        <v>85</v>
      </c>
      <c r="J17" s="70">
        <f t="shared" si="0"/>
        <v>84.75</v>
      </c>
      <c r="K17" s="12" t="s">
        <v>26</v>
      </c>
    </row>
    <row r="18" spans="1:11" ht="15.75">
      <c r="A18" s="10">
        <v>8</v>
      </c>
      <c r="B18" s="73" t="s">
        <v>47</v>
      </c>
      <c r="C18" s="11" t="s">
        <v>48</v>
      </c>
      <c r="D18" s="11" t="s">
        <v>46</v>
      </c>
      <c r="E18" s="56">
        <v>34680</v>
      </c>
      <c r="F18" s="13">
        <v>84</v>
      </c>
      <c r="G18" s="12">
        <v>84</v>
      </c>
      <c r="H18" s="12">
        <v>84</v>
      </c>
      <c r="I18" s="12">
        <v>84</v>
      </c>
      <c r="J18" s="70">
        <f t="shared" si="0"/>
        <v>84</v>
      </c>
      <c r="K18" s="12" t="s">
        <v>26</v>
      </c>
    </row>
    <row r="19" spans="1:11" ht="15.75">
      <c r="A19" s="10">
        <v>9</v>
      </c>
      <c r="B19" s="73" t="s">
        <v>53</v>
      </c>
      <c r="C19" s="11" t="s">
        <v>54</v>
      </c>
      <c r="D19" s="11" t="s">
        <v>56</v>
      </c>
      <c r="E19" s="13" t="s">
        <v>55</v>
      </c>
      <c r="F19" s="13">
        <v>82</v>
      </c>
      <c r="G19" s="12">
        <v>83</v>
      </c>
      <c r="H19" s="12">
        <v>86</v>
      </c>
      <c r="I19" s="12">
        <v>84</v>
      </c>
      <c r="J19" s="70">
        <f t="shared" si="0"/>
        <v>83.75</v>
      </c>
      <c r="K19" s="12" t="s">
        <v>26</v>
      </c>
    </row>
    <row r="20" spans="1:11" ht="15.75">
      <c r="A20" s="10">
        <v>10</v>
      </c>
      <c r="B20" s="73" t="s">
        <v>58</v>
      </c>
      <c r="C20" s="11" t="s">
        <v>57</v>
      </c>
      <c r="D20" s="11" t="s">
        <v>56</v>
      </c>
      <c r="E20" s="56">
        <v>34574</v>
      </c>
      <c r="F20" s="13">
        <v>82</v>
      </c>
      <c r="G20" s="12">
        <v>83</v>
      </c>
      <c r="H20" s="12">
        <v>90</v>
      </c>
      <c r="I20" s="12">
        <v>85</v>
      </c>
      <c r="J20" s="70">
        <f t="shared" si="0"/>
        <v>85</v>
      </c>
      <c r="K20" s="12" t="s">
        <v>26</v>
      </c>
    </row>
    <row r="21" spans="1:11" ht="15.75">
      <c r="A21" s="10">
        <v>11</v>
      </c>
      <c r="B21" s="73" t="s">
        <v>59</v>
      </c>
      <c r="C21" s="11" t="s">
        <v>60</v>
      </c>
      <c r="D21" s="11" t="s">
        <v>61</v>
      </c>
      <c r="E21" s="56">
        <v>34649</v>
      </c>
      <c r="F21" s="13">
        <v>85</v>
      </c>
      <c r="G21" s="12">
        <v>85</v>
      </c>
      <c r="H21" s="12">
        <v>85</v>
      </c>
      <c r="I21" s="12">
        <v>85</v>
      </c>
      <c r="J21" s="70">
        <f t="shared" si="0"/>
        <v>85</v>
      </c>
      <c r="K21" s="12" t="s">
        <v>26</v>
      </c>
    </row>
    <row r="22" spans="1:11" ht="15.75">
      <c r="A22" s="10">
        <v>12</v>
      </c>
      <c r="B22" s="73" t="s">
        <v>62</v>
      </c>
      <c r="C22" s="11" t="s">
        <v>63</v>
      </c>
      <c r="D22" s="11" t="s">
        <v>61</v>
      </c>
      <c r="E22" s="56">
        <v>34671</v>
      </c>
      <c r="F22" s="13">
        <v>85</v>
      </c>
      <c r="G22" s="12">
        <v>85</v>
      </c>
      <c r="H22" s="12">
        <v>85</v>
      </c>
      <c r="I22" s="12">
        <v>85</v>
      </c>
      <c r="J22" s="70">
        <v>85</v>
      </c>
      <c r="K22" s="12" t="s">
        <v>26</v>
      </c>
    </row>
    <row r="23" spans="1:11" ht="15.75">
      <c r="A23" s="10">
        <v>13</v>
      </c>
      <c r="B23" s="72" t="s">
        <v>64</v>
      </c>
      <c r="C23" s="10" t="s">
        <v>65</v>
      </c>
      <c r="D23" s="10" t="s">
        <v>66</v>
      </c>
      <c r="E23" s="56">
        <v>34008</v>
      </c>
      <c r="F23" s="13">
        <v>95</v>
      </c>
      <c r="G23" s="12">
        <v>95</v>
      </c>
      <c r="H23" s="12">
        <v>95</v>
      </c>
      <c r="I23" s="12">
        <v>95</v>
      </c>
      <c r="J23" s="70">
        <v>95</v>
      </c>
      <c r="K23" s="12" t="s">
        <v>23</v>
      </c>
    </row>
    <row r="24" spans="1:11" ht="15.75">
      <c r="A24" s="10">
        <v>14</v>
      </c>
      <c r="B24" s="74" t="s">
        <v>84</v>
      </c>
      <c r="C24" s="57" t="s">
        <v>78</v>
      </c>
      <c r="D24" s="57" t="s">
        <v>79</v>
      </c>
      <c r="E24" s="58" t="s">
        <v>85</v>
      </c>
      <c r="F24" s="58">
        <v>80</v>
      </c>
      <c r="G24" s="58">
        <v>75</v>
      </c>
      <c r="H24" s="58">
        <v>80</v>
      </c>
      <c r="I24" s="58">
        <v>82</v>
      </c>
      <c r="J24" s="71">
        <f>(I24+H24+G24+F24)/4</f>
        <v>79.25</v>
      </c>
      <c r="K24" s="79" t="s">
        <v>32</v>
      </c>
    </row>
    <row r="25" spans="1:11" ht="15.75">
      <c r="A25" s="10">
        <v>15</v>
      </c>
      <c r="B25" s="74" t="s">
        <v>77</v>
      </c>
      <c r="C25" s="57" t="s">
        <v>75</v>
      </c>
      <c r="D25" s="57" t="s">
        <v>80</v>
      </c>
      <c r="E25" s="59">
        <v>34320</v>
      </c>
      <c r="F25" s="58">
        <v>98</v>
      </c>
      <c r="G25" s="58">
        <v>85</v>
      </c>
      <c r="H25" s="58">
        <v>85</v>
      </c>
      <c r="I25" s="58">
        <v>85</v>
      </c>
      <c r="J25" s="71">
        <v>88</v>
      </c>
      <c r="K25" s="79" t="s">
        <v>26</v>
      </c>
    </row>
    <row r="26" spans="1:11" ht="15.75">
      <c r="A26" s="10">
        <v>16</v>
      </c>
      <c r="B26" s="74" t="s">
        <v>71</v>
      </c>
      <c r="C26" s="57" t="s">
        <v>67</v>
      </c>
      <c r="D26" s="57" t="s">
        <v>81</v>
      </c>
      <c r="E26" s="59">
        <v>34598</v>
      </c>
      <c r="F26" s="58">
        <v>95</v>
      </c>
      <c r="G26" s="58">
        <v>97.5</v>
      </c>
      <c r="H26" s="58">
        <v>95</v>
      </c>
      <c r="I26" s="58">
        <v>95</v>
      </c>
      <c r="J26" s="71">
        <v>95.6</v>
      </c>
      <c r="K26" s="79" t="s">
        <v>23</v>
      </c>
    </row>
    <row r="27" spans="1:11" ht="15.75">
      <c r="A27" s="10">
        <v>17</v>
      </c>
      <c r="B27" s="74" t="s">
        <v>72</v>
      </c>
      <c r="C27" s="57" t="s">
        <v>68</v>
      </c>
      <c r="D27" s="57" t="s">
        <v>81</v>
      </c>
      <c r="E27" s="59">
        <v>34439</v>
      </c>
      <c r="F27" s="58">
        <v>85</v>
      </c>
      <c r="G27" s="58">
        <v>85</v>
      </c>
      <c r="H27" s="58">
        <v>85</v>
      </c>
      <c r="I27" s="58">
        <v>85</v>
      </c>
      <c r="J27" s="71">
        <v>85</v>
      </c>
      <c r="K27" s="79" t="s">
        <v>26</v>
      </c>
    </row>
    <row r="28" spans="1:11" ht="15.75">
      <c r="A28" s="10">
        <v>18</v>
      </c>
      <c r="B28" s="74" t="s">
        <v>73</v>
      </c>
      <c r="C28" s="57" t="s">
        <v>69</v>
      </c>
      <c r="D28" s="57" t="s">
        <v>82</v>
      </c>
      <c r="E28" s="59">
        <v>34598</v>
      </c>
      <c r="F28" s="58">
        <v>95</v>
      </c>
      <c r="G28" s="58">
        <v>97.5</v>
      </c>
      <c r="H28" s="58">
        <v>95</v>
      </c>
      <c r="I28" s="58">
        <v>95</v>
      </c>
      <c r="J28" s="71">
        <v>95.6</v>
      </c>
      <c r="K28" s="79" t="s">
        <v>23</v>
      </c>
    </row>
    <row r="29" spans="1:11" ht="15.75">
      <c r="A29" s="10">
        <v>19</v>
      </c>
      <c r="B29" s="74" t="s">
        <v>74</v>
      </c>
      <c r="C29" s="57" t="s">
        <v>70</v>
      </c>
      <c r="D29" s="57" t="s">
        <v>83</v>
      </c>
      <c r="E29" s="59">
        <v>34592</v>
      </c>
      <c r="F29" s="58">
        <v>95</v>
      </c>
      <c r="G29" s="58">
        <v>97.5</v>
      </c>
      <c r="H29" s="58">
        <v>100</v>
      </c>
      <c r="I29" s="58">
        <v>100</v>
      </c>
      <c r="J29" s="71">
        <v>98</v>
      </c>
      <c r="K29" s="79" t="s">
        <v>23</v>
      </c>
    </row>
    <row r="30" spans="1:11" ht="15.75">
      <c r="A30" s="10">
        <v>20</v>
      </c>
      <c r="B30" s="75" t="s">
        <v>137</v>
      </c>
      <c r="C30" s="60" t="s">
        <v>98</v>
      </c>
      <c r="D30" s="61" t="s">
        <v>86</v>
      </c>
      <c r="E30" s="62" t="s">
        <v>99</v>
      </c>
      <c r="F30" s="62">
        <v>82</v>
      </c>
      <c r="G30" s="62">
        <v>94</v>
      </c>
      <c r="H30" s="62">
        <v>90</v>
      </c>
      <c r="I30" s="62">
        <v>85</v>
      </c>
      <c r="J30" s="70">
        <v>88</v>
      </c>
      <c r="K30" s="80" t="s">
        <v>26</v>
      </c>
    </row>
    <row r="31" spans="1:11" ht="15.75">
      <c r="A31" s="10">
        <v>21</v>
      </c>
      <c r="B31" s="75" t="s">
        <v>104</v>
      </c>
      <c r="C31" s="60" t="s">
        <v>101</v>
      </c>
      <c r="D31" s="61" t="s">
        <v>87</v>
      </c>
      <c r="E31" s="64">
        <v>34541</v>
      </c>
      <c r="F31" s="62">
        <v>85</v>
      </c>
      <c r="G31" s="62">
        <v>85</v>
      </c>
      <c r="H31" s="62">
        <v>85</v>
      </c>
      <c r="I31" s="62">
        <v>85</v>
      </c>
      <c r="J31" s="70">
        <v>85</v>
      </c>
      <c r="K31" s="80" t="s">
        <v>26</v>
      </c>
    </row>
    <row r="32" spans="1:11" ht="15.75">
      <c r="A32" s="10">
        <v>22</v>
      </c>
      <c r="B32" s="75" t="s">
        <v>105</v>
      </c>
      <c r="C32" s="60" t="s">
        <v>102</v>
      </c>
      <c r="D32" s="61" t="s">
        <v>87</v>
      </c>
      <c r="E32" s="64">
        <v>34587</v>
      </c>
      <c r="F32" s="62">
        <v>85</v>
      </c>
      <c r="G32" s="62">
        <v>85</v>
      </c>
      <c r="H32" s="62">
        <v>85</v>
      </c>
      <c r="I32" s="62">
        <v>85</v>
      </c>
      <c r="J32" s="70">
        <v>85</v>
      </c>
      <c r="K32" s="80" t="s">
        <v>26</v>
      </c>
    </row>
    <row r="33" spans="1:11" ht="15.75">
      <c r="A33" s="10">
        <v>23</v>
      </c>
      <c r="B33" s="75" t="s">
        <v>106</v>
      </c>
      <c r="C33" s="60" t="s">
        <v>103</v>
      </c>
      <c r="D33" s="61" t="s">
        <v>87</v>
      </c>
      <c r="E33" s="64">
        <v>34555</v>
      </c>
      <c r="F33" s="62">
        <v>93</v>
      </c>
      <c r="G33" s="62">
        <v>95</v>
      </c>
      <c r="H33" s="62">
        <v>85</v>
      </c>
      <c r="I33" s="62">
        <v>85</v>
      </c>
      <c r="J33" s="70">
        <v>90</v>
      </c>
      <c r="K33" s="80" t="s">
        <v>26</v>
      </c>
    </row>
    <row r="34" spans="1:11" ht="15.75">
      <c r="A34" s="10">
        <v>24</v>
      </c>
      <c r="B34" s="75" t="s">
        <v>127</v>
      </c>
      <c r="C34" s="63" t="s">
        <v>122</v>
      </c>
      <c r="D34" s="61" t="s">
        <v>89</v>
      </c>
      <c r="E34" s="64">
        <v>34496</v>
      </c>
      <c r="F34" s="62">
        <v>94</v>
      </c>
      <c r="G34" s="62">
        <v>85</v>
      </c>
      <c r="H34" s="62">
        <v>85</v>
      </c>
      <c r="I34" s="62">
        <v>85</v>
      </c>
      <c r="J34" s="70">
        <v>87</v>
      </c>
      <c r="K34" s="80" t="s">
        <v>26</v>
      </c>
    </row>
    <row r="35" spans="1:11" ht="15.75">
      <c r="A35" s="10">
        <v>25</v>
      </c>
      <c r="B35" s="75" t="s">
        <v>128</v>
      </c>
      <c r="C35" s="60" t="s">
        <v>123</v>
      </c>
      <c r="D35" s="61" t="s">
        <v>89</v>
      </c>
      <c r="E35" s="64">
        <v>34655</v>
      </c>
      <c r="F35" s="62">
        <v>95</v>
      </c>
      <c r="G35" s="62">
        <v>85</v>
      </c>
      <c r="H35" s="62">
        <v>85</v>
      </c>
      <c r="I35" s="62">
        <v>85</v>
      </c>
      <c r="J35" s="70">
        <v>88</v>
      </c>
      <c r="K35" s="80" t="s">
        <v>26</v>
      </c>
    </row>
    <row r="36" spans="1:11" ht="15.75">
      <c r="A36" s="10">
        <v>26</v>
      </c>
      <c r="B36" s="75" t="s">
        <v>129</v>
      </c>
      <c r="C36" s="60" t="s">
        <v>134</v>
      </c>
      <c r="D36" s="61" t="s">
        <v>89</v>
      </c>
      <c r="E36" s="64">
        <v>34617</v>
      </c>
      <c r="F36" s="62">
        <v>100</v>
      </c>
      <c r="G36" s="62">
        <f>(85+85)/2</f>
        <v>85</v>
      </c>
      <c r="H36" s="62">
        <f>(85+90)/2</f>
        <v>87.5</v>
      </c>
      <c r="I36" s="62">
        <v>95</v>
      </c>
      <c r="J36" s="70">
        <v>92</v>
      </c>
      <c r="K36" s="80" t="s">
        <v>23</v>
      </c>
    </row>
    <row r="37" spans="1:11" ht="15.75">
      <c r="A37" s="10">
        <v>27</v>
      </c>
      <c r="B37" s="76" t="s">
        <v>130</v>
      </c>
      <c r="C37" s="60" t="s">
        <v>126</v>
      </c>
      <c r="D37" s="61" t="s">
        <v>89</v>
      </c>
      <c r="E37" s="64">
        <v>34578</v>
      </c>
      <c r="F37" s="62">
        <v>100</v>
      </c>
      <c r="G37" s="62">
        <f>(100+95)/2</f>
        <v>97.5</v>
      </c>
      <c r="H37" s="62">
        <v>95</v>
      </c>
      <c r="I37" s="62">
        <v>95</v>
      </c>
      <c r="J37" s="70">
        <v>97</v>
      </c>
      <c r="K37" s="80" t="s">
        <v>23</v>
      </c>
    </row>
    <row r="38" spans="1:11" ht="15.75">
      <c r="A38" s="10">
        <v>28</v>
      </c>
      <c r="B38" s="77" t="s">
        <v>117</v>
      </c>
      <c r="C38" s="65" t="s">
        <v>107</v>
      </c>
      <c r="D38" s="61" t="s">
        <v>88</v>
      </c>
      <c r="E38" s="66" t="s">
        <v>108</v>
      </c>
      <c r="F38" s="68">
        <v>91</v>
      </c>
      <c r="G38" s="68">
        <v>85</v>
      </c>
      <c r="H38" s="68">
        <v>85</v>
      </c>
      <c r="I38" s="68">
        <v>85</v>
      </c>
      <c r="J38" s="70">
        <v>87</v>
      </c>
      <c r="K38" s="80" t="s">
        <v>26</v>
      </c>
    </row>
    <row r="39" spans="1:11" ht="15.75">
      <c r="A39" s="10">
        <v>29</v>
      </c>
      <c r="B39" s="77" t="s">
        <v>118</v>
      </c>
      <c r="C39" s="65" t="s">
        <v>109</v>
      </c>
      <c r="D39" s="61" t="s">
        <v>88</v>
      </c>
      <c r="E39" s="66" t="s">
        <v>110</v>
      </c>
      <c r="F39" s="68">
        <v>85</v>
      </c>
      <c r="G39" s="68">
        <f>(83+85)/2</f>
        <v>84</v>
      </c>
      <c r="H39" s="68">
        <v>85</v>
      </c>
      <c r="I39" s="68">
        <v>85</v>
      </c>
      <c r="J39" s="70">
        <v>85</v>
      </c>
      <c r="K39" s="80" t="s">
        <v>26</v>
      </c>
    </row>
    <row r="40" spans="1:11" ht="15.75">
      <c r="A40" s="10">
        <v>30</v>
      </c>
      <c r="B40" s="77" t="s">
        <v>119</v>
      </c>
      <c r="C40" s="65" t="s">
        <v>111</v>
      </c>
      <c r="D40" s="61" t="s">
        <v>88</v>
      </c>
      <c r="E40" s="66" t="s">
        <v>112</v>
      </c>
      <c r="F40" s="68">
        <v>85</v>
      </c>
      <c r="G40" s="68">
        <v>85</v>
      </c>
      <c r="H40" s="68">
        <f>(90+85)/2</f>
        <v>87.5</v>
      </c>
      <c r="I40" s="68">
        <v>85</v>
      </c>
      <c r="J40" s="70">
        <v>86</v>
      </c>
      <c r="K40" s="80" t="s">
        <v>26</v>
      </c>
    </row>
    <row r="41" spans="1:11" ht="15.75">
      <c r="A41" s="10">
        <v>31</v>
      </c>
      <c r="B41" s="77" t="s">
        <v>120</v>
      </c>
      <c r="C41" s="65" t="s">
        <v>113</v>
      </c>
      <c r="D41" s="61" t="s">
        <v>88</v>
      </c>
      <c r="E41" s="67">
        <v>34627</v>
      </c>
      <c r="F41" s="68">
        <v>100</v>
      </c>
      <c r="G41" s="68">
        <f>(84+95)/2</f>
        <v>89.5</v>
      </c>
      <c r="H41" s="68">
        <f>(100+95)/2</f>
        <v>97.5</v>
      </c>
      <c r="I41" s="68">
        <v>95</v>
      </c>
      <c r="J41" s="70">
        <v>96</v>
      </c>
      <c r="K41" s="80" t="s">
        <v>23</v>
      </c>
    </row>
    <row r="42" spans="1:11" ht="15.75">
      <c r="A42" s="10">
        <v>32</v>
      </c>
      <c r="B42" s="77" t="s">
        <v>121</v>
      </c>
      <c r="C42" s="65" t="s">
        <v>115</v>
      </c>
      <c r="D42" s="61" t="s">
        <v>88</v>
      </c>
      <c r="E42" s="66" t="s">
        <v>116</v>
      </c>
      <c r="F42" s="68">
        <v>100</v>
      </c>
      <c r="G42" s="68">
        <f>(90+95)/2</f>
        <v>92.5</v>
      </c>
      <c r="H42" s="68">
        <f>(100+95)/2</f>
        <v>97.5</v>
      </c>
      <c r="I42" s="68">
        <v>95</v>
      </c>
      <c r="J42" s="70">
        <v>96</v>
      </c>
      <c r="K42" s="80" t="s">
        <v>23</v>
      </c>
    </row>
    <row r="43" spans="1:11" ht="15.75">
      <c r="A43" s="10">
        <v>33</v>
      </c>
      <c r="B43" s="78" t="s">
        <v>92</v>
      </c>
      <c r="C43" s="23" t="s">
        <v>93</v>
      </c>
      <c r="D43" s="61" t="s">
        <v>91</v>
      </c>
      <c r="E43" s="23" t="s">
        <v>138</v>
      </c>
      <c r="F43" s="69">
        <v>90</v>
      </c>
      <c r="G43" s="69">
        <v>85</v>
      </c>
      <c r="H43" s="69">
        <f>79</f>
        <v>79</v>
      </c>
      <c r="I43" s="69">
        <v>85</v>
      </c>
      <c r="J43" s="70">
        <f>(I43+H43+G43+F43)/4</f>
        <v>84.75</v>
      </c>
      <c r="K43" s="12" t="s">
        <v>141</v>
      </c>
    </row>
    <row r="45" spans="2:3" ht="15">
      <c r="B45" s="112" t="s">
        <v>142</v>
      </c>
      <c r="C45" s="112"/>
    </row>
    <row r="46" spans="6:10" ht="16.5">
      <c r="F46" s="92" t="s">
        <v>135</v>
      </c>
      <c r="G46" s="92"/>
      <c r="H46" s="92"/>
      <c r="I46" s="92"/>
      <c r="J46" s="92"/>
    </row>
    <row r="47" spans="6:9" ht="16.5">
      <c r="F47" s="45"/>
      <c r="G47" s="46"/>
      <c r="H47" s="47"/>
      <c r="I47" s="47"/>
    </row>
    <row r="48" spans="6:9" ht="16.5">
      <c r="F48" s="45"/>
      <c r="G48" s="46"/>
      <c r="H48" s="47"/>
      <c r="I48" s="47"/>
    </row>
    <row r="49" spans="6:7" ht="15">
      <c r="F49" s="9"/>
      <c r="G49" s="48"/>
    </row>
    <row r="50" spans="6:10" ht="15">
      <c r="F50" s="113" t="s">
        <v>90</v>
      </c>
      <c r="G50" s="113"/>
      <c r="H50" s="113"/>
      <c r="I50" s="113"/>
      <c r="J50" s="113"/>
    </row>
  </sheetData>
  <sheetProtection/>
  <mergeCells count="23">
    <mergeCell ref="K9:K10"/>
    <mergeCell ref="E4:K4"/>
    <mergeCell ref="E1:K1"/>
    <mergeCell ref="A1:D1"/>
    <mergeCell ref="A2:D2"/>
    <mergeCell ref="A5:J5"/>
    <mergeCell ref="A6:K6"/>
    <mergeCell ref="B45:C45"/>
    <mergeCell ref="F46:J46"/>
    <mergeCell ref="F50:J50"/>
    <mergeCell ref="A3:E3"/>
    <mergeCell ref="F3:K3"/>
    <mergeCell ref="A7:K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rintOptions/>
  <pageMargins left="0.41" right="0.28" top="0.41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44" sqref="D44"/>
    </sheetView>
  </sheetViews>
  <sheetFormatPr defaultColWidth="9.140625" defaultRowHeight="15"/>
  <cols>
    <col min="1" max="1" width="5.00390625" style="0" bestFit="1" customWidth="1"/>
    <col min="2" max="2" width="15.140625" style="26" customWidth="1"/>
    <col min="3" max="3" width="27.00390625" style="0" bestFit="1" customWidth="1"/>
    <col min="4" max="4" width="21.00390625" style="0" bestFit="1" customWidth="1"/>
    <col min="5" max="5" width="13.00390625" style="26" bestFit="1" customWidth="1"/>
    <col min="6" max="6" width="6.28125" style="18" bestFit="1" customWidth="1"/>
    <col min="7" max="7" width="10.140625" style="18" bestFit="1" customWidth="1"/>
  </cols>
  <sheetData>
    <row r="1" spans="1:8" ht="15.75">
      <c r="A1" s="122" t="s">
        <v>0</v>
      </c>
      <c r="B1" s="122"/>
      <c r="C1" s="122"/>
      <c r="D1" s="109" t="s">
        <v>1</v>
      </c>
      <c r="E1" s="109"/>
      <c r="F1" s="109"/>
      <c r="G1" s="109"/>
      <c r="H1" s="42"/>
    </row>
    <row r="2" spans="1:8" ht="18.75">
      <c r="A2" s="109" t="s">
        <v>2</v>
      </c>
      <c r="B2" s="109"/>
      <c r="C2" s="109"/>
      <c r="D2" s="111" t="s">
        <v>3</v>
      </c>
      <c r="E2" s="111"/>
      <c r="F2" s="111"/>
      <c r="G2" s="111"/>
      <c r="H2" s="42"/>
    </row>
    <row r="3" spans="1:8" ht="15.75">
      <c r="A3" s="108"/>
      <c r="B3" s="108"/>
      <c r="C3" s="108"/>
      <c r="D3" s="108"/>
      <c r="E3" s="108"/>
      <c r="F3" s="108"/>
      <c r="G3" s="108"/>
      <c r="H3" s="44"/>
    </row>
    <row r="4" spans="1:8" ht="18.75">
      <c r="A4" s="7"/>
      <c r="B4" s="8"/>
      <c r="C4" s="7"/>
      <c r="D4" s="131" t="s">
        <v>28</v>
      </c>
      <c r="E4" s="131"/>
      <c r="F4" s="131"/>
      <c r="G4" s="131"/>
      <c r="H4" s="43"/>
    </row>
    <row r="5" spans="1:8" ht="15.75">
      <c r="A5" s="123"/>
      <c r="B5" s="123"/>
      <c r="C5" s="123"/>
      <c r="D5" s="123"/>
      <c r="E5" s="123"/>
      <c r="F5" s="123"/>
      <c r="G5" s="123"/>
      <c r="H5" s="6"/>
    </row>
    <row r="6" spans="1:8" ht="18.75">
      <c r="A6" s="111" t="s">
        <v>27</v>
      </c>
      <c r="B6" s="111"/>
      <c r="C6" s="111"/>
      <c r="D6" s="111"/>
      <c r="E6" s="111"/>
      <c r="F6" s="111"/>
      <c r="G6" s="111"/>
      <c r="H6" s="41"/>
    </row>
    <row r="7" spans="1:8" ht="36.75" customHeight="1">
      <c r="A7" s="130" t="s">
        <v>136</v>
      </c>
      <c r="B7" s="95"/>
      <c r="C7" s="95"/>
      <c r="D7" s="95"/>
      <c r="E7" s="95"/>
      <c r="F7" s="95"/>
      <c r="G7" s="95"/>
      <c r="H7" s="40"/>
    </row>
    <row r="8" spans="1:8" ht="15.75">
      <c r="A8" s="4"/>
      <c r="B8" s="5"/>
      <c r="C8" s="4"/>
      <c r="D8" s="4"/>
      <c r="E8" s="5"/>
      <c r="F8" s="22"/>
      <c r="G8" s="22"/>
      <c r="H8" s="6"/>
    </row>
    <row r="9" spans="1:8" ht="15" customHeight="1">
      <c r="A9" s="125" t="s">
        <v>4</v>
      </c>
      <c r="B9" s="126" t="s">
        <v>6</v>
      </c>
      <c r="C9" s="125" t="s">
        <v>7</v>
      </c>
      <c r="D9" s="125" t="s">
        <v>132</v>
      </c>
      <c r="E9" s="125" t="s">
        <v>8</v>
      </c>
      <c r="F9" s="127" t="s">
        <v>131</v>
      </c>
      <c r="G9" s="127" t="s">
        <v>10</v>
      </c>
      <c r="H9" s="128"/>
    </row>
    <row r="10" spans="1:8" ht="15" customHeight="1">
      <c r="A10" s="125"/>
      <c r="B10" s="126"/>
      <c r="C10" s="125"/>
      <c r="D10" s="125"/>
      <c r="E10" s="125"/>
      <c r="F10" s="127"/>
      <c r="G10" s="127"/>
      <c r="H10" s="129"/>
    </row>
    <row r="11" spans="1:7" ht="16.5">
      <c r="A11" s="14">
        <v>1</v>
      </c>
      <c r="B11" s="50" t="s">
        <v>19</v>
      </c>
      <c r="C11" s="14" t="s">
        <v>20</v>
      </c>
      <c r="D11" s="14" t="s">
        <v>21</v>
      </c>
      <c r="E11" s="27" t="s">
        <v>22</v>
      </c>
      <c r="F11" s="15">
        <v>85</v>
      </c>
      <c r="G11" s="15" t="s">
        <v>26</v>
      </c>
    </row>
    <row r="12" spans="1:7" ht="16.5">
      <c r="A12" s="14">
        <v>2</v>
      </c>
      <c r="B12" s="50" t="s">
        <v>24</v>
      </c>
      <c r="C12" s="14" t="s">
        <v>25</v>
      </c>
      <c r="D12" s="14" t="s">
        <v>21</v>
      </c>
      <c r="E12" s="28">
        <v>34584</v>
      </c>
      <c r="F12" s="15">
        <v>85</v>
      </c>
      <c r="G12" s="15" t="s">
        <v>26</v>
      </c>
    </row>
    <row r="13" spans="1:7" ht="16.5">
      <c r="A13" s="14">
        <v>3</v>
      </c>
      <c r="B13" s="50" t="s">
        <v>34</v>
      </c>
      <c r="C13" s="14" t="s">
        <v>35</v>
      </c>
      <c r="D13" s="14" t="s">
        <v>36</v>
      </c>
      <c r="E13" s="27" t="s">
        <v>37</v>
      </c>
      <c r="F13" s="15">
        <v>85</v>
      </c>
      <c r="G13" s="15" t="s">
        <v>26</v>
      </c>
    </row>
    <row r="14" spans="1:7" ht="16.5">
      <c r="A14" s="14">
        <v>4</v>
      </c>
      <c r="B14" s="50" t="s">
        <v>38</v>
      </c>
      <c r="C14" s="14" t="s">
        <v>39</v>
      </c>
      <c r="D14" s="14" t="s">
        <v>36</v>
      </c>
      <c r="E14" s="28">
        <v>34377</v>
      </c>
      <c r="F14" s="15">
        <v>85</v>
      </c>
      <c r="G14" s="15" t="s">
        <v>26</v>
      </c>
    </row>
    <row r="15" spans="1:7" ht="16.5">
      <c r="A15" s="14">
        <v>5</v>
      </c>
      <c r="B15" s="50" t="s">
        <v>40</v>
      </c>
      <c r="C15" s="14" t="s">
        <v>41</v>
      </c>
      <c r="D15" s="14" t="s">
        <v>42</v>
      </c>
      <c r="E15" s="27" t="s">
        <v>43</v>
      </c>
      <c r="F15" s="15">
        <v>85</v>
      </c>
      <c r="G15" s="15" t="s">
        <v>26</v>
      </c>
    </row>
    <row r="16" spans="1:7" ht="16.5">
      <c r="A16" s="14">
        <v>6</v>
      </c>
      <c r="B16" s="51" t="s">
        <v>44</v>
      </c>
      <c r="C16" s="19" t="s">
        <v>45</v>
      </c>
      <c r="D16" s="19" t="s">
        <v>46</v>
      </c>
      <c r="E16" s="28">
        <v>34675</v>
      </c>
      <c r="F16" s="15">
        <v>85</v>
      </c>
      <c r="G16" s="15" t="s">
        <v>26</v>
      </c>
    </row>
    <row r="17" spans="1:7" ht="16.5">
      <c r="A17" s="14">
        <v>7</v>
      </c>
      <c r="B17" s="51" t="s">
        <v>47</v>
      </c>
      <c r="C17" s="19" t="s">
        <v>48</v>
      </c>
      <c r="D17" s="19" t="s">
        <v>46</v>
      </c>
      <c r="E17" s="28">
        <v>34680</v>
      </c>
      <c r="F17" s="15">
        <v>84</v>
      </c>
      <c r="G17" s="15" t="s">
        <v>26</v>
      </c>
    </row>
    <row r="18" spans="1:7" ht="16.5">
      <c r="A18" s="14">
        <v>8</v>
      </c>
      <c r="B18" s="51" t="s">
        <v>53</v>
      </c>
      <c r="C18" s="19" t="s">
        <v>54</v>
      </c>
      <c r="D18" s="19" t="s">
        <v>56</v>
      </c>
      <c r="E18" s="29" t="s">
        <v>55</v>
      </c>
      <c r="F18" s="15">
        <v>84</v>
      </c>
      <c r="G18" s="15" t="s">
        <v>26</v>
      </c>
    </row>
    <row r="19" spans="1:7" ht="16.5">
      <c r="A19" s="14">
        <v>9</v>
      </c>
      <c r="B19" s="51" t="s">
        <v>58</v>
      </c>
      <c r="C19" s="19" t="s">
        <v>57</v>
      </c>
      <c r="D19" s="19" t="s">
        <v>56</v>
      </c>
      <c r="E19" s="28">
        <v>34574</v>
      </c>
      <c r="F19" s="15">
        <v>85</v>
      </c>
      <c r="G19" s="15" t="s">
        <v>26</v>
      </c>
    </row>
    <row r="20" spans="1:7" ht="16.5">
      <c r="A20" s="14">
        <v>10</v>
      </c>
      <c r="B20" s="51" t="s">
        <v>59</v>
      </c>
      <c r="C20" s="19" t="s">
        <v>60</v>
      </c>
      <c r="D20" s="19" t="s">
        <v>61</v>
      </c>
      <c r="E20" s="28">
        <v>34649</v>
      </c>
      <c r="F20" s="15">
        <v>85</v>
      </c>
      <c r="G20" s="15" t="s">
        <v>26</v>
      </c>
    </row>
    <row r="21" spans="1:7" ht="16.5">
      <c r="A21" s="14">
        <v>11</v>
      </c>
      <c r="B21" s="51" t="s">
        <v>62</v>
      </c>
      <c r="C21" s="19" t="s">
        <v>63</v>
      </c>
      <c r="D21" s="19" t="s">
        <v>61</v>
      </c>
      <c r="E21" s="28">
        <v>34671</v>
      </c>
      <c r="F21" s="15">
        <v>85</v>
      </c>
      <c r="G21" s="15" t="s">
        <v>26</v>
      </c>
    </row>
    <row r="22" spans="1:7" ht="16.5">
      <c r="A22" s="14">
        <v>12</v>
      </c>
      <c r="B22" s="50" t="s">
        <v>64</v>
      </c>
      <c r="C22" s="14" t="s">
        <v>65</v>
      </c>
      <c r="D22" s="14" t="s">
        <v>66</v>
      </c>
      <c r="E22" s="28">
        <v>34008</v>
      </c>
      <c r="F22" s="15">
        <v>95</v>
      </c>
      <c r="G22" s="15" t="s">
        <v>23</v>
      </c>
    </row>
    <row r="23" spans="1:7" ht="16.5">
      <c r="A23" s="14">
        <v>13</v>
      </c>
      <c r="B23" s="52" t="s">
        <v>71</v>
      </c>
      <c r="C23" s="17" t="s">
        <v>67</v>
      </c>
      <c r="D23" s="17" t="s">
        <v>81</v>
      </c>
      <c r="E23" s="30">
        <v>34598</v>
      </c>
      <c r="F23" s="16">
        <v>95</v>
      </c>
      <c r="G23" s="16" t="s">
        <v>23</v>
      </c>
    </row>
    <row r="24" spans="1:7" ht="16.5">
      <c r="A24" s="14">
        <v>14</v>
      </c>
      <c r="B24" s="52" t="s">
        <v>72</v>
      </c>
      <c r="C24" s="17" t="s">
        <v>68</v>
      </c>
      <c r="D24" s="17" t="s">
        <v>81</v>
      </c>
      <c r="E24" s="30">
        <v>34439</v>
      </c>
      <c r="F24" s="31">
        <v>85</v>
      </c>
      <c r="G24" s="32" t="s">
        <v>26</v>
      </c>
    </row>
    <row r="25" spans="1:7" ht="16.5">
      <c r="A25" s="14">
        <v>15</v>
      </c>
      <c r="B25" s="52" t="s">
        <v>73</v>
      </c>
      <c r="C25" s="17" t="s">
        <v>69</v>
      </c>
      <c r="D25" s="17" t="s">
        <v>82</v>
      </c>
      <c r="E25" s="30">
        <v>34598</v>
      </c>
      <c r="F25" s="31">
        <v>95</v>
      </c>
      <c r="G25" s="32" t="s">
        <v>23</v>
      </c>
    </row>
    <row r="26" spans="1:7" ht="16.5">
      <c r="A26" s="14">
        <v>16</v>
      </c>
      <c r="B26" s="52" t="s">
        <v>74</v>
      </c>
      <c r="C26" s="17" t="s">
        <v>70</v>
      </c>
      <c r="D26" s="17" t="s">
        <v>83</v>
      </c>
      <c r="E26" s="30">
        <v>34592</v>
      </c>
      <c r="F26" s="31">
        <v>100</v>
      </c>
      <c r="G26" s="32" t="s">
        <v>23</v>
      </c>
    </row>
    <row r="27" spans="1:7" ht="16.5">
      <c r="A27" s="14">
        <v>17</v>
      </c>
      <c r="B27" s="53" t="s">
        <v>100</v>
      </c>
      <c r="C27" s="24" t="s">
        <v>98</v>
      </c>
      <c r="D27" s="25" t="s">
        <v>86</v>
      </c>
      <c r="E27" s="33" t="s">
        <v>99</v>
      </c>
      <c r="F27" s="15">
        <v>85</v>
      </c>
      <c r="G27" s="15" t="s">
        <v>26</v>
      </c>
    </row>
    <row r="28" spans="1:7" ht="16.5">
      <c r="A28" s="14">
        <v>18</v>
      </c>
      <c r="B28" s="54" t="s">
        <v>104</v>
      </c>
      <c r="C28" s="24" t="s">
        <v>101</v>
      </c>
      <c r="D28" s="25" t="s">
        <v>87</v>
      </c>
      <c r="E28" s="34">
        <v>34541</v>
      </c>
      <c r="F28" s="35">
        <v>85</v>
      </c>
      <c r="G28" s="36" t="str">
        <f>IF(AND(F28&gt;=90,F28&lt;=100),"XS",IF(AND(F28&gt;=80,F28&lt;=89),"Tốt",IF(AND(F28&gt;=70,F28&lt;=79),"Khá",IF(AND(F28&gt;=60,F28&lt;=69),"TB Khá",IF(AND(F28&gt;=50,F28&lt;=59),"TB",IF(AND(F28&gt;=30,F28&lt;=49),"Yếu","Kém"))))))</f>
        <v>Tốt</v>
      </c>
    </row>
    <row r="29" spans="1:7" ht="16.5">
      <c r="A29" s="14">
        <v>19</v>
      </c>
      <c r="B29" s="54" t="s">
        <v>105</v>
      </c>
      <c r="C29" s="24" t="s">
        <v>102</v>
      </c>
      <c r="D29" s="25" t="s">
        <v>87</v>
      </c>
      <c r="E29" s="34">
        <v>34587</v>
      </c>
      <c r="F29" s="35">
        <v>85</v>
      </c>
      <c r="G29" s="36" t="str">
        <f>IF(AND(F29&gt;=90,F29&lt;=100),"XS",IF(AND(F29&gt;=80,F29&lt;=89),"Tốt",IF(AND(F29&gt;=70,F29&lt;=79),"Khá",IF(AND(F29&gt;=60,F29&lt;=69),"TB Khá",IF(AND(F29&gt;=50,F29&lt;=59),"TB",IF(AND(F29&gt;=30,F29&lt;=49),"Yếu","Kém"))))))</f>
        <v>Tốt</v>
      </c>
    </row>
    <row r="30" spans="1:7" ht="16.5">
      <c r="A30" s="14">
        <v>20</v>
      </c>
      <c r="B30" s="54" t="s">
        <v>106</v>
      </c>
      <c r="C30" s="24" t="s">
        <v>103</v>
      </c>
      <c r="D30" s="25" t="s">
        <v>87</v>
      </c>
      <c r="E30" s="34">
        <v>34555</v>
      </c>
      <c r="F30" s="35">
        <v>85</v>
      </c>
      <c r="G30" s="36" t="str">
        <f>IF(AND(F30&gt;=90,F30&lt;=100),"XS",IF(AND(F30&gt;=80,F30&lt;=89),"Tốt",IF(AND(F30&gt;=70,F30&lt;=79),"Khá",IF(AND(F30&gt;=60,F30&lt;=69),"TB Khá",IF(AND(F30&gt;=50,F30&lt;=59),"TB",IF(AND(F30&gt;=30,F30&lt;=49),"Yếu","Kém"))))))</f>
        <v>Tốt</v>
      </c>
    </row>
    <row r="31" spans="1:7" ht="16.5">
      <c r="A31" s="14">
        <v>21</v>
      </c>
      <c r="B31" s="53" t="s">
        <v>117</v>
      </c>
      <c r="C31" s="24" t="s">
        <v>107</v>
      </c>
      <c r="D31" s="25" t="s">
        <v>88</v>
      </c>
      <c r="E31" s="33" t="s">
        <v>108</v>
      </c>
      <c r="F31" s="35">
        <v>85</v>
      </c>
      <c r="G31" s="36" t="str">
        <f>IF(AND(F31&gt;=90,F31&lt;=100),"XS",IF(AND(F31&gt;=80,F31&lt;=89),"Tốt",IF(AND(F31&gt;=70,F31&lt;=79),"Khá",IF(AND(F31&gt;=60,F31&lt;=69),"TB Khá",IF(AND(F31&gt;=50,F31&lt;=59),"TB",IF(AND(F31&gt;=30,F31&lt;=49),"Yếu","Kém"))))))</f>
        <v>Tốt</v>
      </c>
    </row>
    <row r="32" spans="1:7" ht="16.5">
      <c r="A32" s="14">
        <v>22</v>
      </c>
      <c r="B32" s="53" t="s">
        <v>118</v>
      </c>
      <c r="C32" s="24" t="s">
        <v>109</v>
      </c>
      <c r="D32" s="25" t="s">
        <v>88</v>
      </c>
      <c r="E32" s="33" t="s">
        <v>110</v>
      </c>
      <c r="F32" s="35">
        <v>85</v>
      </c>
      <c r="G32" s="36" t="str">
        <f>IF(AND(F32&gt;=90,F32&lt;=100),"XS",IF(AND(F32&gt;=80,F32&lt;=89),"Tốt",IF(AND(F32&gt;=70,F32&lt;=79),"Khá",IF(AND(F32&gt;=60,F32&lt;=69),"TB Khá",IF(AND(F32&gt;=50,F32&lt;=59),"TB",IF(AND(F32&gt;=30,F32&lt;=49),"Yếu","Kém"))))))</f>
        <v>Tốt</v>
      </c>
    </row>
    <row r="33" spans="1:7" ht="16.5">
      <c r="A33" s="14">
        <v>23</v>
      </c>
      <c r="B33" s="53" t="s">
        <v>119</v>
      </c>
      <c r="C33" s="24" t="s">
        <v>111</v>
      </c>
      <c r="D33" s="25" t="s">
        <v>88</v>
      </c>
      <c r="E33" s="33" t="s">
        <v>112</v>
      </c>
      <c r="F33" s="35">
        <v>85</v>
      </c>
      <c r="G33" s="36" t="str">
        <f>IF(AND(F33&gt;=90,F33&lt;=100),"XS",IF(AND(F33&gt;=80,F33&lt;=89),"Tốt",IF(AND(F33&gt;=70,F33&lt;=79),"Khá",IF(AND(F33&gt;=60,F33&lt;=69),"TB Khá",IF(AND(F33&gt;=50,F33&lt;=59),"TB",IF(AND(F33&gt;=30,F33&lt;=49),"Yếu","Kém"))))))</f>
        <v>Tốt</v>
      </c>
    </row>
    <row r="34" spans="1:7" ht="16.5">
      <c r="A34" s="14">
        <v>24</v>
      </c>
      <c r="B34" s="53" t="s">
        <v>120</v>
      </c>
      <c r="C34" s="24" t="s">
        <v>113</v>
      </c>
      <c r="D34" s="25" t="s">
        <v>88</v>
      </c>
      <c r="E34" s="33" t="s">
        <v>114</v>
      </c>
      <c r="F34" s="35">
        <v>95</v>
      </c>
      <c r="G34" s="36" t="s">
        <v>23</v>
      </c>
    </row>
    <row r="35" spans="1:7" ht="16.5">
      <c r="A35" s="14">
        <v>25</v>
      </c>
      <c r="B35" s="53" t="s">
        <v>121</v>
      </c>
      <c r="C35" s="24" t="s">
        <v>115</v>
      </c>
      <c r="D35" s="25" t="s">
        <v>88</v>
      </c>
      <c r="E35" s="33" t="s">
        <v>116</v>
      </c>
      <c r="F35" s="35">
        <v>95</v>
      </c>
      <c r="G35" s="36" t="s">
        <v>23</v>
      </c>
    </row>
    <row r="36" spans="1:7" ht="16.5">
      <c r="A36" s="14">
        <v>26</v>
      </c>
      <c r="B36" s="53" t="s">
        <v>127</v>
      </c>
      <c r="C36" s="24" t="s">
        <v>122</v>
      </c>
      <c r="D36" s="25" t="s">
        <v>89</v>
      </c>
      <c r="E36" s="34">
        <v>34644</v>
      </c>
      <c r="F36" s="35">
        <v>85</v>
      </c>
      <c r="G36" s="36" t="str">
        <f>IF(AND(F36&gt;=90,F36&lt;=100),"XS",IF(AND(F36&gt;=80,F36&lt;=89),"Tốt",IF(AND(F36&gt;=70,F36&lt;=79),"Khá",IF(AND(F36&gt;=60,F36&lt;=69),"TB Khá",IF(AND(F36&gt;=50,F36&lt;=59),"TB",IF(AND(F36&gt;=30,F36&lt;=49),"Yếu","Kém"))))))</f>
        <v>Tốt</v>
      </c>
    </row>
    <row r="37" spans="1:7" ht="16.5">
      <c r="A37" s="14">
        <v>27</v>
      </c>
      <c r="B37" s="53" t="s">
        <v>128</v>
      </c>
      <c r="C37" s="24" t="s">
        <v>123</v>
      </c>
      <c r="D37" s="25" t="s">
        <v>89</v>
      </c>
      <c r="E37" s="34" t="s">
        <v>124</v>
      </c>
      <c r="F37" s="35">
        <v>85</v>
      </c>
      <c r="G37" s="36" t="str">
        <f>IF(AND(F37&gt;=90,F37&lt;=100),"XS",IF(AND(F37&gt;=80,F37&lt;=89),"Tốt",IF(AND(F37&gt;=70,F37&lt;=79),"Khá",IF(AND(F37&gt;=60,F37&lt;=69),"TB Khá",IF(AND(F37&gt;=50,F37&lt;=59),"TB",IF(AND(F37&gt;=30,F37&lt;=49),"Yếu","Kém"))))))</f>
        <v>Tốt</v>
      </c>
    </row>
    <row r="38" spans="1:7" ht="16.5">
      <c r="A38" s="14">
        <v>28</v>
      </c>
      <c r="B38" s="53" t="s">
        <v>129</v>
      </c>
      <c r="C38" s="24" t="s">
        <v>125</v>
      </c>
      <c r="D38" s="25" t="s">
        <v>89</v>
      </c>
      <c r="E38" s="34">
        <v>34617</v>
      </c>
      <c r="F38" s="35">
        <v>95</v>
      </c>
      <c r="G38" s="36" t="str">
        <f>IF(AND(F38&gt;=90,F38&lt;=100),"XS",IF(AND(F38&gt;=80,F38&lt;=89),"Tốt",IF(AND(F38&gt;=70,F38&lt;=79),"Khá",IF(AND(F38&gt;=60,F38&lt;=69),"TB Khá",IF(AND(F38&gt;=50,F38&lt;=59),"TB",IF(AND(F38&gt;=30,F38&lt;=49),"Yếu","Kém"))))))</f>
        <v>XS</v>
      </c>
    </row>
    <row r="39" spans="1:7" ht="16.5">
      <c r="A39" s="14">
        <v>29</v>
      </c>
      <c r="B39" s="53" t="s">
        <v>130</v>
      </c>
      <c r="C39" s="24" t="s">
        <v>126</v>
      </c>
      <c r="D39" s="25" t="s">
        <v>89</v>
      </c>
      <c r="E39" s="34">
        <v>34343</v>
      </c>
      <c r="F39" s="35">
        <v>95</v>
      </c>
      <c r="G39" s="36" t="str">
        <f>IF(AND(F39&gt;=90,F39&lt;=100),"XS",IF(AND(F39&gt;=80,F39&lt;=89),"Tốt",IF(AND(F39&gt;=70,F39&lt;=79),"Khá",IF(AND(F39&gt;=60,F39&lt;=69),"TB Khá",IF(AND(F39&gt;=50,F39&lt;=59),"TB",IF(AND(F39&gt;=30,F39&lt;=49),"Yếu","Kém"))))))</f>
        <v>XS</v>
      </c>
    </row>
    <row r="40" spans="1:7" ht="9" customHeight="1">
      <c r="A40" s="37"/>
      <c r="B40" s="38"/>
      <c r="C40" s="37"/>
      <c r="D40" s="37"/>
      <c r="E40" s="38"/>
      <c r="F40" s="39"/>
      <c r="G40" s="39"/>
    </row>
    <row r="41" spans="1:7" ht="17.25">
      <c r="A41" s="37"/>
      <c r="B41" s="55" t="s">
        <v>133</v>
      </c>
      <c r="C41" s="49"/>
      <c r="D41" s="37"/>
      <c r="E41" s="38"/>
      <c r="F41" s="39"/>
      <c r="G41" s="39"/>
    </row>
    <row r="42" spans="1:7" ht="17.25">
      <c r="A42" s="37"/>
      <c r="B42" s="38"/>
      <c r="C42" s="37"/>
      <c r="D42" s="92" t="s">
        <v>135</v>
      </c>
      <c r="E42" s="92"/>
      <c r="F42" s="92"/>
      <c r="G42" s="92"/>
    </row>
    <row r="43" spans="1:7" ht="17.25">
      <c r="A43" s="37"/>
      <c r="B43" s="38"/>
      <c r="C43" s="37"/>
      <c r="D43" s="45"/>
      <c r="E43" s="46"/>
      <c r="F43" s="47"/>
      <c r="G43" s="47"/>
    </row>
    <row r="44" spans="4:7" ht="24" customHeight="1">
      <c r="D44" s="9"/>
      <c r="E44" s="48"/>
      <c r="F44" s="20"/>
      <c r="G44" s="20"/>
    </row>
    <row r="45" spans="4:7" ht="23.25" customHeight="1">
      <c r="D45" s="113" t="s">
        <v>90</v>
      </c>
      <c r="E45" s="113"/>
      <c r="F45" s="113"/>
      <c r="G45" s="113"/>
    </row>
  </sheetData>
  <sheetProtection/>
  <mergeCells count="20">
    <mergeCell ref="H9:H10"/>
    <mergeCell ref="A7:G7"/>
    <mergeCell ref="A2:C2"/>
    <mergeCell ref="D1:G1"/>
    <mergeCell ref="D4:G4"/>
    <mergeCell ref="D2:G2"/>
    <mergeCell ref="A1:C1"/>
    <mergeCell ref="D42:G42"/>
    <mergeCell ref="D45:G45"/>
    <mergeCell ref="A3:C3"/>
    <mergeCell ref="D3:G3"/>
    <mergeCell ref="A6:G6"/>
    <mergeCell ref="A5:G5"/>
    <mergeCell ref="A9:A10"/>
    <mergeCell ref="B9:B10"/>
    <mergeCell ref="C9:C10"/>
    <mergeCell ref="D9:D10"/>
    <mergeCell ref="E9:E10"/>
    <mergeCell ref="F9:F10"/>
    <mergeCell ref="G9:G10"/>
  </mergeCells>
  <printOptions/>
  <pageMargins left="0.41" right="0.36" top="0.31" bottom="0.22" header="0.3" footer="0.18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CTCTSV</dc:creator>
  <cp:keywords/>
  <dc:description/>
  <cp:lastModifiedBy>Admin</cp:lastModifiedBy>
  <cp:lastPrinted>2016-01-27T07:18:07Z</cp:lastPrinted>
  <dcterms:created xsi:type="dcterms:W3CDTF">2016-01-18T02:47:58Z</dcterms:created>
  <dcterms:modified xsi:type="dcterms:W3CDTF">2016-01-29T03:29:29Z</dcterms:modified>
  <cp:category/>
  <cp:version/>
  <cp:contentType/>
  <cp:contentStatus/>
</cp:coreProperties>
</file>